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0\"/>
    </mc:Choice>
  </mc:AlternateContent>
  <bookViews>
    <workbookView xWindow="0" yWindow="0" windowWidth="20490" windowHeight="7755"/>
  </bookViews>
  <sheets>
    <sheet name="JMJM 30" sheetId="31" r:id="rId1"/>
    <sheet name="LGCP 29" sheetId="30" r:id="rId2"/>
    <sheet name="LMF 28" sheetId="29" r:id="rId3"/>
    <sheet name="JAAG 27" sheetId="28" r:id="rId4"/>
    <sheet name="ASM 26" sheetId="27" r:id="rId5"/>
    <sheet name="MDSHM 25" sheetId="26" r:id="rId6"/>
    <sheet name="RRC 24" sheetId="25" r:id="rId7"/>
    <sheet name="JMVM 23" sheetId="24" r:id="rId8"/>
    <sheet name="JMJM 22" sheetId="23" r:id="rId9"/>
    <sheet name="MAVC 21" sheetId="21" r:id="rId10"/>
    <sheet name="FJDDUDV 20" sheetId="20" r:id="rId11"/>
    <sheet name="AZC 19" sheetId="19" r:id="rId12"/>
    <sheet name="JAHC 18" sheetId="18" r:id="rId13"/>
    <sheet name="LGB 17" sheetId="17" r:id="rId14"/>
    <sheet name="BIMO 16" sheetId="16" r:id="rId15"/>
    <sheet name="JMJM 15" sheetId="15" r:id="rId16"/>
    <sheet name="ALM 14" sheetId="14" r:id="rId17"/>
    <sheet name="JAAG 13" sheetId="13" r:id="rId18"/>
    <sheet name="AFO 12" sheetId="12" r:id="rId19"/>
    <sheet name="LGCP 11" sheetId="11" r:id="rId20"/>
    <sheet name="MAMT 10" sheetId="10" r:id="rId21"/>
    <sheet name="MCH 9" sheetId="9" r:id="rId22"/>
    <sheet name="JFMM 8" sheetId="8" r:id="rId23"/>
    <sheet name="ASM 7" sheetId="7" r:id="rId24"/>
    <sheet name="AZC 6" sheetId="6" r:id="rId25"/>
    <sheet name="LGB 5" sheetId="5" r:id="rId26"/>
    <sheet name="LGCP 4" sheetId="4" r:id="rId27"/>
    <sheet name="JAAG 3" sheetId="3" r:id="rId28"/>
    <sheet name="ASM 2" sheetId="2" r:id="rId29"/>
    <sheet name="FJDDUDV 1" sheetId="1" r:id="rId30"/>
  </sheets>
  <definedNames>
    <definedName name="_xlnm.Print_Area" localSheetId="18">'AFO 12'!$B$1:$N$66</definedName>
    <definedName name="_xlnm.Print_Area" localSheetId="16">'ALM 14'!$B$1:$N$66</definedName>
    <definedName name="_xlnm.Print_Area" localSheetId="28">'ASM 2'!$B$1:$N$66</definedName>
    <definedName name="_xlnm.Print_Area" localSheetId="4">'ASM 26'!$B$1:$N$66</definedName>
    <definedName name="_xlnm.Print_Area" localSheetId="23">'ASM 7'!$B$1:$N$66</definedName>
    <definedName name="_xlnm.Print_Area" localSheetId="11">'AZC 19'!$B$1:$N$66</definedName>
    <definedName name="_xlnm.Print_Area" localSheetId="24">'AZC 6'!$B$1:$N$66</definedName>
    <definedName name="_xlnm.Print_Area" localSheetId="14">'BIMO 16'!$B$1:$N$66</definedName>
    <definedName name="_xlnm.Print_Area" localSheetId="29">'FJDDUDV 1'!$B$1:$N$66</definedName>
    <definedName name="_xlnm.Print_Area" localSheetId="10">'FJDDUDV 20'!$B$1:$N$66</definedName>
    <definedName name="_xlnm.Print_Area" localSheetId="17">'JAAG 13'!$B$1:$N$66</definedName>
    <definedName name="_xlnm.Print_Area" localSheetId="3">'JAAG 27'!$B$1:$N$66</definedName>
    <definedName name="_xlnm.Print_Area" localSheetId="27">'JAAG 3'!$B$1:$N$66</definedName>
    <definedName name="_xlnm.Print_Area" localSheetId="12">'JAHC 18'!$B$1:$N$66</definedName>
    <definedName name="_xlnm.Print_Area" localSheetId="22">'JFMM 8'!$B$1:$N$66</definedName>
    <definedName name="_xlnm.Print_Area" localSheetId="15">'JMJM 15'!$B$1:$N$66</definedName>
    <definedName name="_xlnm.Print_Area" localSheetId="8">'JMJM 22'!$B$1:$N$66</definedName>
    <definedName name="_xlnm.Print_Area" localSheetId="0">'JMJM 30'!$B$1:$N$66</definedName>
    <definedName name="_xlnm.Print_Area" localSheetId="7">'JMVM 23'!$B$1:$N$66</definedName>
    <definedName name="_xlnm.Print_Area" localSheetId="13">'LGB 17'!$B$1:$N$66</definedName>
    <definedName name="_xlnm.Print_Area" localSheetId="25">'LGB 5'!$B$1:$N$66</definedName>
    <definedName name="_xlnm.Print_Area" localSheetId="19">'LGCP 11'!$B$1:$N$66</definedName>
    <definedName name="_xlnm.Print_Area" localSheetId="1">'LGCP 29'!$B$1:$N$66</definedName>
    <definedName name="_xlnm.Print_Area" localSheetId="26">'LGCP 4'!$B$1:$N$66</definedName>
    <definedName name="_xlnm.Print_Area" localSheetId="2">'LMF 28'!$B$1:$N$66</definedName>
    <definedName name="_xlnm.Print_Area" localSheetId="20">'MAMT 10'!$B$1:$N$66</definedName>
    <definedName name="_xlnm.Print_Area" localSheetId="9">'MAVC 21'!$B$1:$N$66</definedName>
    <definedName name="_xlnm.Print_Area" localSheetId="21">'MCH 9'!$B$1:$N$66</definedName>
    <definedName name="_xlnm.Print_Area" localSheetId="5">'MDSHM 25'!$B$1:$N$66</definedName>
    <definedName name="_xlnm.Print_Area" localSheetId="6">'RRC 24'!$B$1:$N$66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5" i="31" l="1"/>
  <c r="M42" i="31"/>
  <c r="F50" i="31"/>
  <c r="F55" i="31" s="1"/>
  <c r="F48" i="31"/>
  <c r="J43" i="31"/>
  <c r="M43" i="31" s="1"/>
  <c r="M25" i="31"/>
  <c r="M40" i="31" s="1"/>
  <c r="M46" i="31" l="1"/>
  <c r="M9" i="31" s="1"/>
  <c r="B11" i="31" s="1"/>
  <c r="F56" i="31"/>
  <c r="F57" i="31" s="1"/>
  <c r="F48" i="30"/>
  <c r="F50" i="30" s="1"/>
  <c r="F55" i="30" s="1"/>
  <c r="M43" i="30"/>
  <c r="J43" i="30"/>
  <c r="M25" i="30"/>
  <c r="M40" i="30" s="1"/>
  <c r="F50" i="29"/>
  <c r="F55" i="29" s="1"/>
  <c r="F48" i="29"/>
  <c r="J43" i="29"/>
  <c r="M43" i="29" s="1"/>
  <c r="M25" i="29"/>
  <c r="M40" i="29" s="1"/>
  <c r="F48" i="28"/>
  <c r="F50" i="28" s="1"/>
  <c r="F55" i="28" s="1"/>
  <c r="J43" i="28"/>
  <c r="M43" i="28" s="1"/>
  <c r="M25" i="28"/>
  <c r="M40" i="28" s="1"/>
  <c r="M46" i="28" l="1"/>
  <c r="F56" i="28" s="1"/>
  <c r="F57" i="28" s="1"/>
  <c r="M46" i="30"/>
  <c r="M46" i="29"/>
  <c r="M9" i="28"/>
  <c r="B11" i="28" s="1"/>
  <c r="F48" i="27"/>
  <c r="F50" i="27" s="1"/>
  <c r="F55" i="27" s="1"/>
  <c r="J43" i="27"/>
  <c r="M43" i="27" s="1"/>
  <c r="M25" i="27"/>
  <c r="M40" i="27" s="1"/>
  <c r="F56" i="30" l="1"/>
  <c r="F57" i="30" s="1"/>
  <c r="M9" i="30"/>
  <c r="B11" i="30" s="1"/>
  <c r="F56" i="29"/>
  <c r="F57" i="29" s="1"/>
  <c r="M9" i="29"/>
  <c r="B11" i="29" s="1"/>
  <c r="M46" i="27"/>
  <c r="M9" i="27" s="1"/>
  <c r="B11" i="27" s="1"/>
  <c r="F56" i="27"/>
  <c r="F57" i="27" s="1"/>
  <c r="F48" i="26"/>
  <c r="F50" i="26" s="1"/>
  <c r="F55" i="26" s="1"/>
  <c r="J43" i="26"/>
  <c r="M43" i="26" s="1"/>
  <c r="M42" i="26"/>
  <c r="M25" i="26"/>
  <c r="M40" i="26" s="1"/>
  <c r="M46" i="26" l="1"/>
  <c r="M42" i="25"/>
  <c r="F48" i="25"/>
  <c r="F50" i="25" s="1"/>
  <c r="F55" i="25" s="1"/>
  <c r="J43" i="25"/>
  <c r="M43" i="25" s="1"/>
  <c r="M25" i="25"/>
  <c r="M40" i="25" s="1"/>
  <c r="F56" i="26" l="1"/>
  <c r="F57" i="26" s="1"/>
  <c r="M9" i="26"/>
  <c r="B11" i="26" s="1"/>
  <c r="M46" i="25"/>
  <c r="M9" i="25" l="1"/>
  <c r="B11" i="25" s="1"/>
  <c r="F56" i="25"/>
  <c r="F57" i="25" s="1"/>
  <c r="F50" i="24" l="1"/>
  <c r="F55" i="24" s="1"/>
  <c r="F48" i="24"/>
  <c r="J43" i="24"/>
  <c r="M43" i="24" s="1"/>
  <c r="M25" i="24"/>
  <c r="M40" i="24" s="1"/>
  <c r="M42" i="23"/>
  <c r="F48" i="23"/>
  <c r="F50" i="23" s="1"/>
  <c r="F55" i="23" s="1"/>
  <c r="J43" i="23"/>
  <c r="M43" i="23" s="1"/>
  <c r="M25" i="23"/>
  <c r="M40" i="23" s="1"/>
  <c r="M42" i="15"/>
  <c r="F50" i="21"/>
  <c r="F55" i="21" s="1"/>
  <c r="F48" i="21"/>
  <c r="J43" i="21"/>
  <c r="M43" i="21" s="1"/>
  <c r="M25" i="21"/>
  <c r="M40" i="21" s="1"/>
  <c r="M42" i="20"/>
  <c r="F48" i="20"/>
  <c r="F50" i="20" s="1"/>
  <c r="F55" i="20" s="1"/>
  <c r="J43" i="20"/>
  <c r="M43" i="20" s="1"/>
  <c r="M25" i="20"/>
  <c r="M40" i="20" s="1"/>
  <c r="F48" i="19"/>
  <c r="F50" i="19" s="1"/>
  <c r="F55" i="19" s="1"/>
  <c r="M43" i="19"/>
  <c r="M46" i="19" s="1"/>
  <c r="J43" i="19"/>
  <c r="M25" i="19"/>
  <c r="M40" i="19" s="1"/>
  <c r="F50" i="18"/>
  <c r="F55" i="18" s="1"/>
  <c r="F48" i="18"/>
  <c r="J43" i="18"/>
  <c r="M43" i="18" s="1"/>
  <c r="M25" i="18"/>
  <c r="M40" i="18" s="1"/>
  <c r="F48" i="17"/>
  <c r="F50" i="17" s="1"/>
  <c r="F55" i="17" s="1"/>
  <c r="J43" i="17"/>
  <c r="M43" i="17" s="1"/>
  <c r="M42" i="17"/>
  <c r="M25" i="17"/>
  <c r="M40" i="17" s="1"/>
  <c r="M46" i="17" l="1"/>
  <c r="M9" i="17" s="1"/>
  <c r="B11" i="17" s="1"/>
  <c r="M46" i="24"/>
  <c r="M46" i="23"/>
  <c r="F56" i="23" s="1"/>
  <c r="F57" i="23" s="1"/>
  <c r="M46" i="21"/>
  <c r="M9" i="21" s="1"/>
  <c r="B11" i="21" s="1"/>
  <c r="M46" i="20"/>
  <c r="F56" i="20" s="1"/>
  <c r="F57" i="20" s="1"/>
  <c r="F56" i="19"/>
  <c r="F57" i="19" s="1"/>
  <c r="M9" i="19"/>
  <c r="B11" i="19" s="1"/>
  <c r="M46" i="18"/>
  <c r="M9" i="18" s="1"/>
  <c r="B11" i="18" s="1"/>
  <c r="F56" i="17" l="1"/>
  <c r="F57" i="17" s="1"/>
  <c r="F56" i="24"/>
  <c r="F57" i="24" s="1"/>
  <c r="M9" i="24"/>
  <c r="B11" i="24" s="1"/>
  <c r="M9" i="23"/>
  <c r="B11" i="23" s="1"/>
  <c r="F56" i="21"/>
  <c r="F57" i="21" s="1"/>
  <c r="M9" i="20"/>
  <c r="B11" i="20" s="1"/>
  <c r="F56" i="18"/>
  <c r="F57" i="18" s="1"/>
  <c r="M42" i="16" l="1"/>
  <c r="F50" i="16"/>
  <c r="F55" i="16" s="1"/>
  <c r="F48" i="16"/>
  <c r="J43" i="16"/>
  <c r="M43" i="16" s="1"/>
  <c r="M46" i="16" s="1"/>
  <c r="M25" i="16"/>
  <c r="M40" i="16" s="1"/>
  <c r="M9" i="16" l="1"/>
  <c r="B11" i="16" s="1"/>
  <c r="F56" i="16"/>
  <c r="F57" i="16"/>
  <c r="F50" i="15"/>
  <c r="F55" i="15" s="1"/>
  <c r="F48" i="15"/>
  <c r="J43" i="15"/>
  <c r="M43" i="15" s="1"/>
  <c r="M25" i="15"/>
  <c r="M40" i="15" s="1"/>
  <c r="F50" i="14"/>
  <c r="F55" i="14" s="1"/>
  <c r="F48" i="14"/>
  <c r="J43" i="14"/>
  <c r="M43" i="14" s="1"/>
  <c r="M46" i="14" s="1"/>
  <c r="M25" i="14"/>
  <c r="M40" i="14" s="1"/>
  <c r="M42" i="13"/>
  <c r="F48" i="13"/>
  <c r="F50" i="13" s="1"/>
  <c r="F55" i="13" s="1"/>
  <c r="J43" i="13"/>
  <c r="M43" i="13" s="1"/>
  <c r="M25" i="13"/>
  <c r="M40" i="13" s="1"/>
  <c r="F48" i="12"/>
  <c r="F50" i="12" s="1"/>
  <c r="F55" i="12" s="1"/>
  <c r="J43" i="12"/>
  <c r="M43" i="12" s="1"/>
  <c r="M46" i="12" s="1"/>
  <c r="M25" i="12"/>
  <c r="M40" i="12" s="1"/>
  <c r="F50" i="11"/>
  <c r="F55" i="11" s="1"/>
  <c r="F48" i="11"/>
  <c r="J43" i="11"/>
  <c r="M43" i="11" s="1"/>
  <c r="M46" i="11" s="1"/>
  <c r="M25" i="11"/>
  <c r="M40" i="11" s="1"/>
  <c r="M46" i="15" l="1"/>
  <c r="M9" i="15" s="1"/>
  <c r="B11" i="15" s="1"/>
  <c r="M9" i="14"/>
  <c r="B11" i="14" s="1"/>
  <c r="F56" i="14"/>
  <c r="F57" i="14" s="1"/>
  <c r="M46" i="13"/>
  <c r="M9" i="13" s="1"/>
  <c r="B11" i="13" s="1"/>
  <c r="F56" i="12"/>
  <c r="F57" i="12" s="1"/>
  <c r="M9" i="12"/>
  <c r="B11" i="12" s="1"/>
  <c r="M9" i="11"/>
  <c r="B11" i="11" s="1"/>
  <c r="F56" i="11"/>
  <c r="F57" i="11" s="1"/>
  <c r="F56" i="15" l="1"/>
  <c r="F57" i="15" s="1"/>
  <c r="F56" i="13"/>
  <c r="F57" i="13" s="1"/>
  <c r="M42" i="10" l="1"/>
  <c r="F48" i="10"/>
  <c r="F50" i="10" s="1"/>
  <c r="F55" i="10" s="1"/>
  <c r="J43" i="10"/>
  <c r="M43" i="10" s="1"/>
  <c r="M25" i="10"/>
  <c r="M40" i="10" s="1"/>
  <c r="M46" i="10" l="1"/>
  <c r="M9" i="10" s="1"/>
  <c r="B11" i="10" s="1"/>
  <c r="F50" i="9"/>
  <c r="F55" i="9" s="1"/>
  <c r="F48" i="9"/>
  <c r="J43" i="9"/>
  <c r="M43" i="9" s="1"/>
  <c r="M46" i="9" s="1"/>
  <c r="M25" i="9"/>
  <c r="M40" i="9" s="1"/>
  <c r="M42" i="8"/>
  <c r="F50" i="8"/>
  <c r="F55" i="8" s="1"/>
  <c r="F48" i="8"/>
  <c r="J43" i="8"/>
  <c r="M43" i="8" s="1"/>
  <c r="M25" i="8"/>
  <c r="M40" i="8" s="1"/>
  <c r="F56" i="10" l="1"/>
  <c r="F57" i="10" s="1"/>
  <c r="M9" i="9"/>
  <c r="B11" i="9" s="1"/>
  <c r="F56" i="9"/>
  <c r="F57" i="9" s="1"/>
  <c r="M46" i="8"/>
  <c r="F56" i="8"/>
  <c r="M9" i="8"/>
  <c r="B11" i="8" s="1"/>
  <c r="F57" i="8"/>
  <c r="F48" i="7" l="1"/>
  <c r="F50" i="7" s="1"/>
  <c r="F55" i="7" s="1"/>
  <c r="J43" i="7"/>
  <c r="M43" i="7" s="1"/>
  <c r="M25" i="7"/>
  <c r="M40" i="7" s="1"/>
  <c r="M46" i="7" l="1"/>
  <c r="F50" i="6"/>
  <c r="F55" i="6" s="1"/>
  <c r="F48" i="6"/>
  <c r="J43" i="6"/>
  <c r="M43" i="6" s="1"/>
  <c r="M25" i="6"/>
  <c r="M40" i="6" s="1"/>
  <c r="F50" i="5"/>
  <c r="F55" i="5" s="1"/>
  <c r="F48" i="5"/>
  <c r="J43" i="5"/>
  <c r="M43" i="5" s="1"/>
  <c r="M25" i="5"/>
  <c r="M40" i="5" s="1"/>
  <c r="M9" i="7" l="1"/>
  <c r="B11" i="7" s="1"/>
  <c r="F56" i="7"/>
  <c r="F57" i="7" s="1"/>
  <c r="M46" i="6"/>
  <c r="M46" i="5"/>
  <c r="F56" i="6" l="1"/>
  <c r="F57" i="6" s="1"/>
  <c r="M9" i="6"/>
  <c r="B11" i="6" s="1"/>
  <c r="F56" i="5"/>
  <c r="F57" i="5" s="1"/>
  <c r="M9" i="5"/>
  <c r="B11" i="5" s="1"/>
  <c r="F50" i="4" l="1"/>
  <c r="F55" i="4" s="1"/>
  <c r="F48" i="4"/>
  <c r="J43" i="4"/>
  <c r="M43" i="4" s="1"/>
  <c r="M46" i="4" s="1"/>
  <c r="M25" i="4"/>
  <c r="M40" i="4" s="1"/>
  <c r="M42" i="3"/>
  <c r="F48" i="3"/>
  <c r="F50" i="3" s="1"/>
  <c r="F55" i="3" s="1"/>
  <c r="J43" i="3"/>
  <c r="M43" i="3" s="1"/>
  <c r="M25" i="3"/>
  <c r="M40" i="3" s="1"/>
  <c r="M9" i="4" l="1"/>
  <c r="B11" i="4" s="1"/>
  <c r="F56" i="4"/>
  <c r="F57" i="4"/>
  <c r="M46" i="3"/>
  <c r="F56" i="3"/>
  <c r="F57" i="3" s="1"/>
  <c r="M9" i="3"/>
  <c r="B11" i="3" s="1"/>
  <c r="F48" i="2" l="1"/>
  <c r="F50" i="2" s="1"/>
  <c r="F55" i="2" s="1"/>
  <c r="J43" i="2"/>
  <c r="M43" i="2" s="1"/>
  <c r="M25" i="2"/>
  <c r="M40" i="2" s="1"/>
  <c r="M46" i="2" l="1"/>
  <c r="M45" i="1"/>
  <c r="M42" i="1"/>
  <c r="F48" i="1"/>
  <c r="F50" i="1" s="1"/>
  <c r="F55" i="1" s="1"/>
  <c r="J43" i="1"/>
  <c r="M43" i="1" s="1"/>
  <c r="M25" i="1"/>
  <c r="M40" i="1" s="1"/>
  <c r="F56" i="2" l="1"/>
  <c r="F57" i="2" s="1"/>
  <c r="M9" i="2"/>
  <c r="B11" i="2" s="1"/>
  <c r="M46" i="1"/>
  <c r="F56" i="1" s="1"/>
  <c r="F57" i="1" s="1"/>
  <c r="M9" i="1" l="1"/>
  <c r="B11" i="1" s="1"/>
</calcChain>
</file>

<file path=xl/sharedStrings.xml><?xml version="1.0" encoding="utf-8"?>
<sst xmlns="http://schemas.openxmlformats.org/spreadsheetml/2006/main" count="3849" uniqueCount="181">
  <si>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</si>
  <si>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</si>
  <si>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</si>
  <si>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</si>
  <si>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</si>
  <si>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</si>
  <si>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</si>
  <si>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</si>
  <si>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</si>
  <si>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</si>
  <si>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</si>
  <si>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</si>
  <si>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</si>
  <si>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</si>
  <si>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</si>
  <si>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</si>
  <si>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</si>
  <si>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</si>
  <si>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</si>
  <si>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</si>
  <si>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</si>
  <si>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</si>
  <si>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</si>
  <si>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</si>
  <si>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</si>
  <si>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</si>
  <si>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</si>
  <si>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</si>
  <si>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</si>
  <si>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</si>
  <si>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</si>
  <si>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</si>
  <si>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</si>
  <si>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</si>
  <si>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</si>
  <si>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</si>
  <si>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</si>
  <si>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</si>
  <si>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</si>
  <si>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</si>
  <si>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</si>
  <si>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</si>
  <si>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</si>
  <si>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</si>
  <si>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</si>
  <si>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</si>
  <si>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</si>
  <si>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</si>
  <si>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</si>
  <si>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</si>
  <si>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</si>
  <si>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</si>
  <si>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</si>
  <si>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</si>
  <si>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</si>
  <si>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</si>
  <si>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</si>
  <si>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</si>
  <si>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</si>
  <si>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</si>
  <si>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</si>
  <si>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</si>
  <si>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ENERO </t>
  </si>
  <si>
    <t xml:space="preserve">PRIMERA SESION ORDINARIA COMISION DE TECNOLOGIAS DE LA INFORMACION Y PNT, PRIMERA SESION COMISION DE ARCHIVOS DEL 08 AL 11 DE ENERO 2020, EN LA CDMX </t>
  </si>
  <si>
    <t xml:space="preserve">8 TAXIS </t>
  </si>
  <si>
    <t xml:space="preserve">AEROPUERTO MTY </t>
  </si>
  <si>
    <t xml:space="preserve">LIC. FRANCISCO JAVIER DIEZ DE URDANIVIA DEL VALLE </t>
  </si>
  <si>
    <t xml:space="preserve">COMISIONADO </t>
  </si>
  <si>
    <t>(DOCE MIL NOVECIENTOS  PESOS 00/100 MN)</t>
  </si>
  <si>
    <t>LEY DE ACCESO A LA INFORMACION PUBLICA UNIVERSIDADES Y TRANSPARENCIA DEL 22 AL 24 ENERO 2020 EN MONCLOVA,FRONTERA ,COAH.</t>
  </si>
  <si>
    <t xml:space="preserve">MONCLOVA </t>
  </si>
  <si>
    <t>MONCLOVA</t>
  </si>
  <si>
    <t>FRONTERA</t>
  </si>
  <si>
    <t xml:space="preserve">FRONTERA </t>
  </si>
  <si>
    <t xml:space="preserve">TRANSITO LOCAL </t>
  </si>
  <si>
    <t xml:space="preserve">ALFREDO SANCHEZ MARIN </t>
  </si>
  <si>
    <t xml:space="preserve">JEFE DEL DEPARTAMENTO DE IMPULSO A LA CULTURA DE LA TRANSPARENCIA </t>
  </si>
  <si>
    <t>(TRES MIL SEICIENTOS NOVENTA Y DOS PESOS 80/100 MN)</t>
  </si>
  <si>
    <t xml:space="preserve">ASESORIA Y CARGA DE FORMATOS IPD - PNT PROGRAMA PERMANENTE PARA ELEVAR EL CUMPLIMIENTO , JORNADAS TRABAJO CON SUJETOS OBLIGADOS EL 22 Y 23 DE ENERO 2020 EN PARRAS COAH. </t>
  </si>
  <si>
    <t xml:space="preserve">PARRAS </t>
  </si>
  <si>
    <t>SALTILLO</t>
  </si>
  <si>
    <t xml:space="preserve">JUAN ANTONIO ALVAREZ GAONA </t>
  </si>
  <si>
    <t xml:space="preserve">SUBDIRECTOR DE CAPACITACION A SUJETOS OBLIGADOS </t>
  </si>
  <si>
    <t>(DOS MIL SEICIENTOS SESENTA Y TRES PESOS 60/100 MN)</t>
  </si>
  <si>
    <t xml:space="preserve">LUIS GERARDO CHAVEZ PATLAN </t>
  </si>
  <si>
    <t xml:space="preserve">AUXILIAR PNT </t>
  </si>
  <si>
    <t>(MIL SETECIENTOS SESENTA PESOS 00/100 MN)</t>
  </si>
  <si>
    <t>INFORME DE ACTIVIDADES 2019 DEL IZAI , INFORME DE ACTIVIDADES 2019 DEL INSTITUTO ZACATECANO  DE TRANSPARENCIA, ACCESO A LA INFORMACION Y PROTECCION DE DATOS PERSONALES EL 20 Y 21 DE ENERO 2020</t>
  </si>
  <si>
    <t xml:space="preserve">ZACATECAZ </t>
  </si>
  <si>
    <t>ZACATECAZ</t>
  </si>
  <si>
    <t xml:space="preserve">LIC. LUIS GONZALEZ BRISEÑO </t>
  </si>
  <si>
    <t xml:space="preserve">COMISIONADO PRESIDENTE </t>
  </si>
  <si>
    <t>TRASLADO AL COMISIONADO PRESIDENTE LGB AL INFORME DE ACTIVIDADES 2019 DEL IZAI , INFORME DE ACTIVIDADES 2019 DEL INSTITUTO ZACATECANO  DE TRANSPARENCIA, ACCESO A LA INFORMACION Y PROTECCION DE DATOS PERSONALES EL 20 Y 21 DE ENERO 2020</t>
  </si>
  <si>
    <t xml:space="preserve">ARMANDO ZAMORA CRUZ </t>
  </si>
  <si>
    <t xml:space="preserve">AUXILIAR </t>
  </si>
  <si>
    <t>(CINCO MIL NOVECIENTOS CUARENTA PESOS 40/100 MN)</t>
  </si>
  <si>
    <t>(DOS MIL DOCIENTOS CUARENTA  PESOS 00/100 MN)</t>
  </si>
  <si>
    <t>(TRES MIL SEICIENTOS NOVENTA Y NUEVE  PESOS 20/100 MN)</t>
  </si>
  <si>
    <t xml:space="preserve">LEY DE ACCESO A LA INFORMACION  UNIVERSIDADES Y TRANSPARENCIA DEL 29 AL 31 DE ENERO 2020 EN MONCLOVA, COAH. </t>
  </si>
  <si>
    <t xml:space="preserve">DIA INTERNACIONAL DE PROTECCION DE DATOS PERSONALES 27 Y 28 DE ENERO 2020 TORREON, COAH. </t>
  </si>
  <si>
    <t>TORREON</t>
  </si>
  <si>
    <t xml:space="preserve">TORREON </t>
  </si>
  <si>
    <t xml:space="preserve">JUAN FERNANDO MARTINEZ MALDONADO </t>
  </si>
  <si>
    <t xml:space="preserve">JEFE DE DEPARTAMENTO DE NORMATIVIDAD </t>
  </si>
  <si>
    <t>(TRES MIL DOCIENTOS DOS PESOS 00/100 MN)</t>
  </si>
  <si>
    <t xml:space="preserve">MONICA CANSECO HERNANDEZ </t>
  </si>
  <si>
    <t xml:space="preserve">JEFE DE DEPARTAMENTO DE SEGUIMIENTO </t>
  </si>
  <si>
    <t>EVENTO PROTECCION DE DATOS PERSONALES EN TORREON, COAH. LOS DIAS 27 Y 28 ENERO 2020.</t>
  </si>
  <si>
    <t>(CUATRO MIL SEICIENTOS CUARENTA Y DOS PESOS 00/100 MN)</t>
  </si>
  <si>
    <t xml:space="preserve">ABASOLO </t>
  </si>
  <si>
    <t xml:space="preserve">SACRAMENTO </t>
  </si>
  <si>
    <t xml:space="preserve">NADADORES </t>
  </si>
  <si>
    <t xml:space="preserve">AUXILIAR EN PNT </t>
  </si>
  <si>
    <t xml:space="preserve">ASESORIA Y CARGA DE FORMATOS PNT JORNADA DE TRABAJO CON SUJETOS OBLIGADOS LOS DIAS 27 AL 30 ENERO 2020 EN LOS MUNICIPIOS: MONCLOVA, ABASOLO, SACRAMENTO Y NADADORES, COAH </t>
  </si>
  <si>
    <t>(CINCO MIL QUINIENTOS SESENTA Y OCHO PESOS 60/100 MN)</t>
  </si>
  <si>
    <t xml:space="preserve">ANDREA FUENTES OSORIO </t>
  </si>
  <si>
    <t xml:space="preserve">JEFA DEL DEPARTAMENTO DE FORTALECIMIENTO A LA TRANSPARENCIA </t>
  </si>
  <si>
    <t>(CUATRO MIL  PESOS 00/100 MN)</t>
  </si>
  <si>
    <t xml:space="preserve">ASESORIA PNT Y CURSO IPO JORNADAS DE TRABAJO CON SUJETOS OBLIGADOS EL  27 Y 28 DE ENERO 2020 EN LOS MUNICIPIOS: TORREON, SAN PEDRO Y FCO. I MADERO, COAH. </t>
  </si>
  <si>
    <t xml:space="preserve">SAN PEDRO </t>
  </si>
  <si>
    <t xml:space="preserve">FCO. I MADERO </t>
  </si>
  <si>
    <t xml:space="preserve">FCO I MADERO </t>
  </si>
  <si>
    <t xml:space="preserve">SUN DIRECTOR DE CAPACITACION A SUJETOS OBLIGADOS </t>
  </si>
  <si>
    <t>(TRES MIL TRECIENTOS CATORCE  PESOS 00/100 MN)</t>
  </si>
  <si>
    <t xml:space="preserve">ANDREA LOPEZ MARQUEZ </t>
  </si>
  <si>
    <t xml:space="preserve">JEFA DEL DEPARTAMENTO DE ASESORIA TEMATICA </t>
  </si>
  <si>
    <t xml:space="preserve">FEBRERO </t>
  </si>
  <si>
    <t xml:space="preserve">DURANGO </t>
  </si>
  <si>
    <t xml:space="preserve">C.P. JOSE MANUEL JIMENEZ Y MELENDEZ </t>
  </si>
  <si>
    <t>FORO POR EL DIA INTERNACIONAL PARA LA PROTECCION DE DATOS PERSONALES LOS DIAS 27 Y 28 ENERO 2020 EN TORREON,COAH.</t>
  </si>
  <si>
    <t xml:space="preserve">LIC. BERTHA ICELA MATA ORTIZ </t>
  </si>
  <si>
    <t>COMISIONADA</t>
  </si>
  <si>
    <t>(CINCO MIL CATORCE PESOS 00/100 MN)</t>
  </si>
  <si>
    <t xml:space="preserve">JOSE ALEJANDRO HERRERA CASILLAS </t>
  </si>
  <si>
    <t xml:space="preserve">PROTECTISTA </t>
  </si>
  <si>
    <t>TRASLADO AL COMISIOANDO PRESIDNETE AL FORO POR EL DIA INTERNACIONAL PARA LA PROTECCION DE DATOS PERSONALES LOS DIAS 27 Y 28 ENERO 2020 EN TORREON,COAH.</t>
  </si>
  <si>
    <t xml:space="preserve">FORO "QUE SON Y COMO SE PROTEGEN LOS DATOS PERSONALES EL 27 Y 28 ENERO 2020 EN TORREON, COAH. </t>
  </si>
  <si>
    <t>(CUATRO MIL SEICIENTOS CUARENTA Y DOS   PESOS 00/100 MN)</t>
  </si>
  <si>
    <t xml:space="preserve">MARTIN ANTONIO VALDES CASAS </t>
  </si>
  <si>
    <t xml:space="preserve">PROYECTISTA </t>
  </si>
  <si>
    <t>FORO ICAI PROTECCION DE DATOS PERSONALES  EL 27 Y 28 ENERO 2020 EN TORREON, COAH.</t>
  </si>
  <si>
    <t>(CUATRO MIL SEICIENTOS CUARENTA Y DOS  PESOS 00/100 MN)</t>
  </si>
  <si>
    <t>1° SESION DE LA REGION NORTE DEL SNT Y FORO DE PROTECCION DE DATOS PERSONALES LOS DIAS 29 ENERO AL 01 FEBRERO 2020 EN DURANGO, DURANGO.</t>
  </si>
  <si>
    <t>(DIEZ MIL OCHOCIENTOS CUARENTA Y CINCO PESOS 60/100 MN)</t>
  </si>
  <si>
    <t>COBERTURA DE EVENTO Y OBTENER EVIDENCIA FOTOGRAFICA, VIDEO Y AUDIO EN EL EVENTO DIA INTERNACIONAL DE LA PROTECCION DE DATOS PERSONALES 2020, QUE SE LLEVARA ACABO EL DIA 27 Y 28 DE ENERO 2020 EN TORREON, COAH.</t>
  </si>
  <si>
    <t>JOSE MIGUEL VILLARELLO MUÑIZ</t>
  </si>
  <si>
    <t xml:space="preserve">JEFE DE LA UNIDAD DE COMUNICACIÓN SOCIAL Y DIFUSION </t>
  </si>
  <si>
    <t>DIA INTERNACIONAL DE PROTECCION DE DATOS PERSONALES EL 27 Y 28 ENERO 2020 EN TORREON, COAH.</t>
  </si>
  <si>
    <t xml:space="preserve">REYNALDO ROSAS CEPEDA </t>
  </si>
  <si>
    <t xml:space="preserve">DIRECTOR DE TAOS PERSONALES </t>
  </si>
  <si>
    <t>(TRES MIL SEICIENTOS DOS PESOS 00/100 MN)</t>
  </si>
  <si>
    <t>(CINCO MIL NOVECIENTOS VENTI CUATRO  PESOS 00/100 MN)</t>
  </si>
  <si>
    <t>(DOS MIL DOCIENTOS CUARENTA PESOS 00/100 MN)</t>
  </si>
  <si>
    <t>QUE SON Y COMO SE PROTEJEN LOS DATOS PERSONLES EVENTO QUE SE REALIZARA LOS DIAS 27 Y 28 DE ENERO 2020 EN TORREON, COAH.</t>
  </si>
  <si>
    <t xml:space="preserve">LIC. MARIA DEL SOCORRO HERNANDEZ MANZANO </t>
  </si>
  <si>
    <t xml:space="preserve">CONTRALORA </t>
  </si>
  <si>
    <t>(DOS MIL SEICIENTOS CUARENTA Y DOS  PESOS 00/100 MN)</t>
  </si>
  <si>
    <t xml:space="preserve">LEY DE ACCESO A LA INFORMACION UNIVERSIDAD Y TRANSPARENCIA  DEL 05 AL 07 FEBRERO 2020 EN MONCLOVA, COAH. </t>
  </si>
  <si>
    <t>(TRES MIL SEISCIENTOS NOVENTA Y NUEVES PESOS 20/100 MN)</t>
  </si>
  <si>
    <t xml:space="preserve">CURSO DE LA LEY ACCESO A LA INFORMACION Y CAPACITACION A UNIDAD DE TRANSPARENCIA JORNADAS DE TRABAJO CON SUJETOS OBLIGADOS 05 FEBRERO 2020, CASTAÑOS COAH. </t>
  </si>
  <si>
    <t xml:space="preserve">CASTAÑOS </t>
  </si>
  <si>
    <t>(MIL TRECIENTOS NOVENTA Y DOS PESOS 00/100 MN)</t>
  </si>
  <si>
    <t xml:space="preserve">LETICIA MARTINEZ FLORES </t>
  </si>
  <si>
    <t xml:space="preserve">DIRECTORA DE CAPACITACION Y CULTURA </t>
  </si>
  <si>
    <t>(OCHOCIENTOS OCHENTA PESOS 00/100 MN)</t>
  </si>
  <si>
    <t>(SEISCIENTOS CUARENTA PESOS 00/100 MN)</t>
  </si>
  <si>
    <t xml:space="preserve">SESION ORDINARIA DE INDICADORES DEL SNT Y GOBIERNO ABIERTO, ALCANCES, PERSPECTIVAS Y SU RELACION CON SOCIEDAD CIVIL DEL 05 AL 07 FEBRERO 2020 EN TEPIC, NAYARIT. </t>
  </si>
  <si>
    <t xml:space="preserve">MONTERREY </t>
  </si>
  <si>
    <t>CDMX</t>
  </si>
  <si>
    <t xml:space="preserve">TEPIC </t>
  </si>
  <si>
    <t>GUADALAJARA</t>
  </si>
  <si>
    <t xml:space="preserve">GUADALAJARA </t>
  </si>
  <si>
    <t>(NUEVE MIL CUARENTA PESOS 00/100 MN)</t>
  </si>
  <si>
    <t xml:space="preserve">UBER DE TEPIC A GUADALAJARA </t>
  </si>
  <si>
    <t xml:space="preserve">SE AGREGA EN PASAJES LOS $1,984.00 PARA TRASLADO EN </t>
  </si>
  <si>
    <t xml:space="preserve">LIC. MIGUEL ANGEL MEDICNA TORRES </t>
  </si>
  <si>
    <t xml:space="preserve">DIRECTOR GENERAL </t>
  </si>
  <si>
    <t xml:space="preserve">SE AGREGA VIATICO DE LGCP EN EL VIATICO DE LIC ALVAREZ </t>
  </si>
  <si>
    <t xml:space="preserve">PR FALTA DE FIRMAS AUTORIZACION EN EL CHEQUE </t>
  </si>
  <si>
    <t xml:space="preserve">SE AGREGA VIATICO DE LUIS GERARDO CHAVEZ PATLAN </t>
  </si>
  <si>
    <t xml:space="preserve">POR FALTA DE FIRMAS DE AUTORIZACION DE CHEQUE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</si>
</sst>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04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U18" sqref="U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30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2"/>
      <c r="M4" s="12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2" t="s">
        <v>3</v>
      </c>
      <c r="M5" s="12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31</v>
      </c>
      <c r="K8" s="12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9040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5"/>
      <c r="B11" s="200">
        <f>$M$9</f>
        <v>9040</v>
      </c>
      <c r="C11" s="201"/>
      <c r="D11" s="202" t="s">
        <v>172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166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23">
        <v>5</v>
      </c>
      <c r="F16" s="120" t="s">
        <v>6</v>
      </c>
      <c r="G16" s="194" t="s">
        <v>126</v>
      </c>
      <c r="H16" s="132"/>
      <c r="I16" s="120" t="s">
        <v>13</v>
      </c>
      <c r="J16" s="123">
        <v>7</v>
      </c>
      <c r="K16" s="120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 t="s">
        <v>17</v>
      </c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2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120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20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4640</v>
      </c>
      <c r="N25" s="173"/>
    </row>
    <row r="26" spans="1:22">
      <c r="A26" s="5"/>
      <c r="B26" s="22" t="s">
        <v>32</v>
      </c>
      <c r="C26" s="6"/>
      <c r="D26" s="25"/>
      <c r="E26" s="12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20" t="s">
        <v>28</v>
      </c>
      <c r="G27" s="132" t="s">
        <v>65</v>
      </c>
      <c r="H27" s="132"/>
      <c r="I27" s="132"/>
      <c r="J27" s="27">
        <v>110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110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167</v>
      </c>
      <c r="D29" s="132"/>
      <c r="E29" s="132"/>
      <c r="F29" s="120" t="s">
        <v>28</v>
      </c>
      <c r="G29" s="132" t="s">
        <v>168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168</v>
      </c>
      <c r="D30" s="159"/>
      <c r="E30" s="159"/>
      <c r="F30" s="28" t="s">
        <v>28</v>
      </c>
      <c r="G30" s="132" t="s">
        <v>169</v>
      </c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169</v>
      </c>
      <c r="D31" s="159"/>
      <c r="E31" s="159"/>
      <c r="F31" s="120" t="s">
        <v>28</v>
      </c>
      <c r="G31" s="132" t="s">
        <v>170</v>
      </c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 t="s">
        <v>171</v>
      </c>
      <c r="D32" s="132"/>
      <c r="E32" s="132"/>
      <c r="F32" s="28" t="s">
        <v>28</v>
      </c>
      <c r="G32" s="132" t="s">
        <v>168</v>
      </c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 t="s">
        <v>168</v>
      </c>
      <c r="D33" s="159"/>
      <c r="E33" s="159"/>
      <c r="F33" s="28" t="s">
        <v>28</v>
      </c>
      <c r="G33" s="159" t="s">
        <v>101</v>
      </c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2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2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2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2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20" t="s">
        <v>28</v>
      </c>
      <c r="G40" s="159"/>
      <c r="H40" s="159"/>
      <c r="I40" s="159"/>
      <c r="J40" s="31"/>
      <c r="K40" s="6" t="s">
        <v>34</v>
      </c>
      <c r="L40" s="126"/>
      <c r="M40" s="165">
        <f>M25</f>
        <v>4640</v>
      </c>
      <c r="N40" s="166"/>
    </row>
    <row r="41" spans="1:18">
      <c r="A41" s="5"/>
      <c r="B41" s="5"/>
      <c r="C41" s="159"/>
      <c r="D41" s="159"/>
      <c r="E41" s="159"/>
      <c r="F41" s="12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282*2</f>
        <v>564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220</v>
      </c>
      <c r="K43" s="42"/>
      <c r="L43" s="121" t="s">
        <v>32</v>
      </c>
      <c r="M43" s="153">
        <f>J43*J44</f>
        <v>352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2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1" t="s">
        <v>41</v>
      </c>
      <c r="M45" s="155">
        <f>1984+250*6</f>
        <v>3484</v>
      </c>
      <c r="N45" s="156"/>
      <c r="P45" s="44"/>
      <c r="Q45" s="6"/>
    </row>
    <row r="46" spans="1:18">
      <c r="A46" s="5"/>
      <c r="B46" s="5" t="s">
        <v>42</v>
      </c>
      <c r="C46" s="6"/>
      <c r="D46" s="6"/>
      <c r="E46" s="126"/>
      <c r="F46" s="149">
        <v>0</v>
      </c>
      <c r="G46" s="150"/>
      <c r="H46" s="121"/>
      <c r="I46" s="121"/>
      <c r="J46" s="121"/>
      <c r="K46" s="6" t="s">
        <v>43</v>
      </c>
      <c r="L46" s="126"/>
      <c r="M46" s="157">
        <f>M43+M42+M40+M44+M45</f>
        <v>9040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126"/>
      <c r="F47" s="137">
        <v>0</v>
      </c>
      <c r="G47" s="138"/>
      <c r="H47" s="121"/>
      <c r="I47" s="121"/>
      <c r="J47" s="121"/>
      <c r="K47" s="6" t="s">
        <v>45</v>
      </c>
      <c r="L47" s="12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126"/>
      <c r="F48" s="147">
        <f>SUM(F46:G47)</f>
        <v>0</v>
      </c>
      <c r="G48" s="148"/>
      <c r="H48" s="121"/>
      <c r="I48" s="121"/>
      <c r="J48" s="121"/>
      <c r="K48" s="6"/>
      <c r="L48" s="12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126"/>
      <c r="F49" s="137">
        <v>0</v>
      </c>
      <c r="G49" s="138"/>
      <c r="H49" s="121"/>
      <c r="I49" s="121"/>
      <c r="J49" s="121"/>
      <c r="K49" s="6"/>
      <c r="L49" s="12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126"/>
      <c r="F50" s="147">
        <f>SUM(F48:G49)</f>
        <v>0</v>
      </c>
      <c r="G50" s="148"/>
      <c r="H50" s="121"/>
      <c r="I50" s="121"/>
      <c r="J50" s="121"/>
      <c r="K50" s="6"/>
      <c r="L50" s="12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12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126"/>
      <c r="F52" s="137">
        <v>0</v>
      </c>
      <c r="G52" s="138"/>
      <c r="H52" s="6"/>
      <c r="I52" s="54" t="s">
        <v>174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126" t="s">
        <v>50</v>
      </c>
      <c r="F53" s="137">
        <v>0</v>
      </c>
      <c r="G53" s="138"/>
      <c r="H53" s="6"/>
      <c r="I53" s="57" t="s">
        <v>173</v>
      </c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12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12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126"/>
      <c r="F56" s="141">
        <f>+M46-F55</f>
        <v>9040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9040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19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128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67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12" sqref="U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29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1"/>
      <c r="M4" s="11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1" t="s">
        <v>3</v>
      </c>
      <c r="M5" s="11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12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640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5"/>
      <c r="B11" s="200">
        <f>$M$9</f>
        <v>640</v>
      </c>
      <c r="C11" s="201"/>
      <c r="D11" s="202" t="s">
        <v>165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17">
        <v>5</v>
      </c>
      <c r="F16" s="112" t="s">
        <v>6</v>
      </c>
      <c r="G16" s="194" t="s">
        <v>126</v>
      </c>
      <c r="H16" s="132"/>
      <c r="I16" s="112" t="s">
        <v>13</v>
      </c>
      <c r="J16" s="117">
        <v>5</v>
      </c>
      <c r="K16" s="112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12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/>
      <c r="E24" s="112" t="s">
        <v>28</v>
      </c>
      <c r="F24" s="153"/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12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640</v>
      </c>
      <c r="N25" s="173"/>
    </row>
    <row r="26" spans="1:22">
      <c r="A26" s="5"/>
      <c r="B26" s="22" t="s">
        <v>32</v>
      </c>
      <c r="C26" s="6"/>
      <c r="D26" s="25"/>
      <c r="E26" s="11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12" t="s">
        <v>28</v>
      </c>
      <c r="G27" s="132" t="s">
        <v>160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160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12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12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12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12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12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12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12" t="s">
        <v>28</v>
      </c>
      <c r="G40" s="159"/>
      <c r="H40" s="159"/>
      <c r="I40" s="159"/>
      <c r="J40" s="31"/>
      <c r="K40" s="6" t="s">
        <v>34</v>
      </c>
      <c r="L40" s="116"/>
      <c r="M40" s="165">
        <f>M25</f>
        <v>640</v>
      </c>
      <c r="N40" s="166"/>
    </row>
    <row r="41" spans="1:18">
      <c r="A41" s="5"/>
      <c r="B41" s="5"/>
      <c r="C41" s="159"/>
      <c r="D41" s="159"/>
      <c r="E41" s="159"/>
      <c r="F41" s="112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18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1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8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116"/>
      <c r="F46" s="149">
        <v>0</v>
      </c>
      <c r="G46" s="150"/>
      <c r="H46" s="118"/>
      <c r="I46" s="118"/>
      <c r="J46" s="118"/>
      <c r="K46" s="6" t="s">
        <v>43</v>
      </c>
      <c r="L46" s="116"/>
      <c r="M46" s="157">
        <f>M43+M42+M40+M44+M45</f>
        <v>640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116"/>
      <c r="F47" s="137">
        <v>0</v>
      </c>
      <c r="G47" s="138"/>
      <c r="H47" s="118"/>
      <c r="I47" s="118"/>
      <c r="J47" s="118"/>
      <c r="K47" s="6" t="s">
        <v>45</v>
      </c>
      <c r="L47" s="11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116"/>
      <c r="F48" s="147">
        <f>SUM(F46:G47)</f>
        <v>0</v>
      </c>
      <c r="G48" s="148"/>
      <c r="H48" s="118"/>
      <c r="I48" s="118"/>
      <c r="J48" s="118"/>
      <c r="K48" s="6"/>
      <c r="L48" s="11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116"/>
      <c r="F49" s="137">
        <v>0</v>
      </c>
      <c r="G49" s="138"/>
      <c r="H49" s="118"/>
      <c r="I49" s="118"/>
      <c r="J49" s="118"/>
      <c r="K49" s="6"/>
      <c r="L49" s="11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116"/>
      <c r="F50" s="147">
        <f>SUM(F48:G49)</f>
        <v>0</v>
      </c>
      <c r="G50" s="148"/>
      <c r="H50" s="118"/>
      <c r="I50" s="118"/>
      <c r="J50" s="118"/>
      <c r="K50" s="6"/>
      <c r="L50" s="11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11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116"/>
      <c r="F52" s="137">
        <v>0</v>
      </c>
      <c r="G52" s="138"/>
      <c r="H52" s="6"/>
      <c r="I52" s="54" t="s">
        <v>177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116" t="s">
        <v>50</v>
      </c>
      <c r="F53" s="137">
        <v>0</v>
      </c>
      <c r="G53" s="138"/>
      <c r="H53" s="6"/>
      <c r="I53" s="57" t="s">
        <v>178</v>
      </c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11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11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116"/>
      <c r="F56" s="141">
        <f>+M46-F55</f>
        <v>640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640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13"/>
      <c r="C59" s="112"/>
      <c r="D59" s="112"/>
      <c r="E59" s="112"/>
      <c r="F59" s="112"/>
      <c r="G59" s="112"/>
      <c r="H59" s="6"/>
      <c r="I59" s="112"/>
      <c r="J59" s="112"/>
      <c r="K59" s="112"/>
      <c r="L59" s="112"/>
      <c r="M59" s="112"/>
      <c r="N59" s="11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84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85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28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1"/>
      <c r="M4" s="11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1" t="s">
        <v>3</v>
      </c>
      <c r="M5" s="11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12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880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5"/>
      <c r="B11" s="200">
        <f>$M$9</f>
        <v>880</v>
      </c>
      <c r="C11" s="201"/>
      <c r="D11" s="202" t="s">
        <v>164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17">
        <v>5</v>
      </c>
      <c r="F16" s="112" t="s">
        <v>6</v>
      </c>
      <c r="G16" s="194" t="s">
        <v>126</v>
      </c>
      <c r="H16" s="132"/>
      <c r="I16" s="112" t="s">
        <v>13</v>
      </c>
      <c r="J16" s="117">
        <v>5</v>
      </c>
      <c r="K16" s="112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12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/>
      <c r="E24" s="112" t="s">
        <v>28</v>
      </c>
      <c r="F24" s="153"/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12" t="s">
        <v>28</v>
      </c>
      <c r="F25" s="172">
        <v>880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880</v>
      </c>
      <c r="N25" s="173"/>
    </row>
    <row r="26" spans="1:22">
      <c r="A26" s="5"/>
      <c r="B26" s="22" t="s">
        <v>32</v>
      </c>
      <c r="C26" s="6"/>
      <c r="D26" s="25"/>
      <c r="E26" s="11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12" t="s">
        <v>28</v>
      </c>
      <c r="G27" s="132" t="s">
        <v>160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160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12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12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12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12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12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12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12" t="s">
        <v>28</v>
      </c>
      <c r="G40" s="159"/>
      <c r="H40" s="159"/>
      <c r="I40" s="159"/>
      <c r="J40" s="31"/>
      <c r="K40" s="6" t="s">
        <v>34</v>
      </c>
      <c r="L40" s="116"/>
      <c r="M40" s="165">
        <f>M25</f>
        <v>880</v>
      </c>
      <c r="N40" s="166"/>
    </row>
    <row r="41" spans="1:18">
      <c r="A41" s="5"/>
      <c r="B41" s="5"/>
      <c r="C41" s="159"/>
      <c r="D41" s="159"/>
      <c r="E41" s="159"/>
      <c r="F41" s="112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118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1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8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116"/>
      <c r="F46" s="149">
        <v>0</v>
      </c>
      <c r="G46" s="150"/>
      <c r="H46" s="118"/>
      <c r="I46" s="118"/>
      <c r="J46" s="118"/>
      <c r="K46" s="6" t="s">
        <v>43</v>
      </c>
      <c r="L46" s="116"/>
      <c r="M46" s="157">
        <f>M43+M42+M40+M44+M45</f>
        <v>880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116"/>
      <c r="F47" s="137">
        <v>0</v>
      </c>
      <c r="G47" s="138"/>
      <c r="H47" s="118"/>
      <c r="I47" s="118"/>
      <c r="J47" s="118"/>
      <c r="K47" s="6" t="s">
        <v>45</v>
      </c>
      <c r="L47" s="11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116"/>
      <c r="F48" s="147">
        <f>SUM(F46:G47)</f>
        <v>0</v>
      </c>
      <c r="G48" s="148"/>
      <c r="H48" s="118"/>
      <c r="I48" s="118"/>
      <c r="J48" s="118"/>
      <c r="K48" s="6"/>
      <c r="L48" s="11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116"/>
      <c r="F49" s="137">
        <v>0</v>
      </c>
      <c r="G49" s="138"/>
      <c r="H49" s="118"/>
      <c r="I49" s="118"/>
      <c r="J49" s="118"/>
      <c r="K49" s="6"/>
      <c r="L49" s="11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116"/>
      <c r="F50" s="147">
        <f>SUM(F48:G49)</f>
        <v>0</v>
      </c>
      <c r="G50" s="148"/>
      <c r="H50" s="118"/>
      <c r="I50" s="118"/>
      <c r="J50" s="118"/>
      <c r="K50" s="6"/>
      <c r="L50" s="11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11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11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11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11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11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116"/>
      <c r="F56" s="141">
        <f>+M46-F55</f>
        <v>880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880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13"/>
      <c r="C59" s="112"/>
      <c r="D59" s="112"/>
      <c r="E59" s="112"/>
      <c r="F59" s="112"/>
      <c r="G59" s="112"/>
      <c r="H59" s="6"/>
      <c r="I59" s="112"/>
      <c r="J59" s="112"/>
      <c r="K59" s="112"/>
      <c r="L59" s="112"/>
      <c r="M59" s="112"/>
      <c r="N59" s="11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162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163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13" zoomScaleNormal="100" workbookViewId="0">
      <selection activeCell="I54" sqref="I5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27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1"/>
      <c r="M4" s="111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1" t="s">
        <v>3</v>
      </c>
      <c r="M5" s="111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30</v>
      </c>
      <c r="K8" s="112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2032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5"/>
      <c r="B11" s="200">
        <f>$M$9</f>
        <v>2032</v>
      </c>
      <c r="C11" s="201"/>
      <c r="D11" s="202" t="s">
        <v>161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17">
        <v>5</v>
      </c>
      <c r="F16" s="112" t="s">
        <v>6</v>
      </c>
      <c r="G16" s="194" t="s">
        <v>126</v>
      </c>
      <c r="H16" s="132"/>
      <c r="I16" s="112" t="s">
        <v>13</v>
      </c>
      <c r="J16" s="117">
        <v>5</v>
      </c>
      <c r="K16" s="112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12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/>
      <c r="E24" s="112" t="s">
        <v>28</v>
      </c>
      <c r="F24" s="153"/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2</v>
      </c>
      <c r="E25" s="112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1280</v>
      </c>
      <c r="N25" s="173"/>
    </row>
    <row r="26" spans="1:22">
      <c r="A26" s="5"/>
      <c r="B26" s="22" t="s">
        <v>32</v>
      </c>
      <c r="C26" s="6"/>
      <c r="D26" s="25"/>
      <c r="E26" s="11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12" t="s">
        <v>28</v>
      </c>
      <c r="G27" s="132" t="s">
        <v>160</v>
      </c>
      <c r="H27" s="132"/>
      <c r="I27" s="132"/>
      <c r="J27" s="27">
        <v>185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160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185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12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12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12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12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12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12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12" t="s">
        <v>28</v>
      </c>
      <c r="G40" s="159"/>
      <c r="H40" s="159"/>
      <c r="I40" s="159"/>
      <c r="J40" s="31"/>
      <c r="K40" s="6" t="s">
        <v>34</v>
      </c>
      <c r="L40" s="116"/>
      <c r="M40" s="165">
        <f>M25</f>
        <v>1280</v>
      </c>
      <c r="N40" s="166"/>
    </row>
    <row r="41" spans="1:18">
      <c r="A41" s="5"/>
      <c r="B41" s="5"/>
      <c r="C41" s="159"/>
      <c r="D41" s="159"/>
      <c r="E41" s="159"/>
      <c r="F41" s="112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470</v>
      </c>
      <c r="K43" s="42"/>
      <c r="L43" s="118" t="s">
        <v>32</v>
      </c>
      <c r="M43" s="153">
        <f>J43*J44</f>
        <v>752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1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8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116"/>
      <c r="F46" s="149">
        <v>0</v>
      </c>
      <c r="G46" s="150"/>
      <c r="H46" s="118"/>
      <c r="I46" s="118"/>
      <c r="J46" s="118"/>
      <c r="K46" s="6" t="s">
        <v>43</v>
      </c>
      <c r="L46" s="116"/>
      <c r="M46" s="157">
        <f>M43+M42+M40+M44+M45</f>
        <v>2032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116"/>
      <c r="F47" s="137">
        <v>0</v>
      </c>
      <c r="G47" s="138"/>
      <c r="H47" s="118"/>
      <c r="I47" s="118"/>
      <c r="J47" s="118"/>
      <c r="K47" s="6" t="s">
        <v>45</v>
      </c>
      <c r="L47" s="11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116"/>
      <c r="F48" s="147">
        <f>SUM(F46:G47)</f>
        <v>0</v>
      </c>
      <c r="G48" s="148"/>
      <c r="H48" s="118"/>
      <c r="I48" s="118"/>
      <c r="J48" s="118"/>
      <c r="K48" s="6"/>
      <c r="L48" s="11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116"/>
      <c r="F49" s="137">
        <v>0</v>
      </c>
      <c r="G49" s="138"/>
      <c r="H49" s="118"/>
      <c r="I49" s="118"/>
      <c r="J49" s="118"/>
      <c r="K49" s="6"/>
      <c r="L49" s="11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116"/>
      <c r="F50" s="147">
        <f>SUM(F48:G49)</f>
        <v>0</v>
      </c>
      <c r="G50" s="148"/>
      <c r="H50" s="118"/>
      <c r="I50" s="118"/>
      <c r="J50" s="118"/>
      <c r="K50" s="6"/>
      <c r="L50" s="11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11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116"/>
      <c r="F52" s="137">
        <v>0</v>
      </c>
      <c r="G52" s="138"/>
      <c r="H52" s="6"/>
      <c r="I52" s="54" t="s">
        <v>179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116" t="s">
        <v>50</v>
      </c>
      <c r="F53" s="137">
        <v>0</v>
      </c>
      <c r="G53" s="138"/>
      <c r="H53" s="6"/>
      <c r="I53" s="57" t="s">
        <v>180</v>
      </c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11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11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116"/>
      <c r="F56" s="141">
        <f>+M46-F55</f>
        <v>2032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2032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13"/>
      <c r="C59" s="112"/>
      <c r="D59" s="112"/>
      <c r="E59" s="112"/>
      <c r="F59" s="112"/>
      <c r="G59" s="112"/>
      <c r="H59" s="6"/>
      <c r="I59" s="112"/>
      <c r="J59" s="112"/>
      <c r="K59" s="112"/>
      <c r="L59" s="112"/>
      <c r="M59" s="112"/>
      <c r="N59" s="11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81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82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S15" sqref="S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26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29</v>
      </c>
      <c r="K8" s="104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3699.2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200">
        <f>$M$9</f>
        <v>3699.2</v>
      </c>
      <c r="C11" s="201"/>
      <c r="D11" s="202" t="s">
        <v>158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07">
        <v>5</v>
      </c>
      <c r="F16" s="104" t="s">
        <v>6</v>
      </c>
      <c r="G16" s="194" t="s">
        <v>126</v>
      </c>
      <c r="H16" s="132"/>
      <c r="I16" s="104" t="s">
        <v>13</v>
      </c>
      <c r="J16" s="107">
        <v>7</v>
      </c>
      <c r="K16" s="104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04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104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04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2880</v>
      </c>
      <c r="N25" s="173"/>
    </row>
    <row r="26" spans="1:22">
      <c r="A26" s="5"/>
      <c r="B26" s="22" t="s">
        <v>32</v>
      </c>
      <c r="C26" s="6"/>
      <c r="D26" s="25"/>
      <c r="E26" s="104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04" t="s">
        <v>28</v>
      </c>
      <c r="G27" s="132" t="s">
        <v>70</v>
      </c>
      <c r="H27" s="132"/>
      <c r="I27" s="132"/>
      <c r="J27" s="27">
        <v>197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70</v>
      </c>
      <c r="D28" s="132"/>
      <c r="E28" s="132"/>
      <c r="F28" s="28" t="s">
        <v>28</v>
      </c>
      <c r="G28" s="132" t="s">
        <v>73</v>
      </c>
      <c r="H28" s="132"/>
      <c r="I28" s="132"/>
      <c r="J28" s="27">
        <v>4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70</v>
      </c>
      <c r="D29" s="132"/>
      <c r="E29" s="132"/>
      <c r="F29" s="104" t="s">
        <v>28</v>
      </c>
      <c r="G29" s="132" t="s">
        <v>73</v>
      </c>
      <c r="H29" s="132"/>
      <c r="I29" s="132"/>
      <c r="J29" s="27">
        <v>4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73</v>
      </c>
      <c r="D30" s="159"/>
      <c r="E30" s="159"/>
      <c r="F30" s="28" t="s">
        <v>28</v>
      </c>
      <c r="G30" s="132" t="s">
        <v>70</v>
      </c>
      <c r="H30" s="132"/>
      <c r="I30" s="132"/>
      <c r="J30" s="27">
        <v>4</v>
      </c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70</v>
      </c>
      <c r="D31" s="159"/>
      <c r="E31" s="159"/>
      <c r="F31" s="104" t="s">
        <v>28</v>
      </c>
      <c r="G31" s="132" t="s">
        <v>73</v>
      </c>
      <c r="H31" s="132"/>
      <c r="I31" s="132"/>
      <c r="J31" s="27">
        <v>4</v>
      </c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 t="s">
        <v>73</v>
      </c>
      <c r="D32" s="132"/>
      <c r="E32" s="132"/>
      <c r="F32" s="28" t="s">
        <v>28</v>
      </c>
      <c r="G32" s="132" t="s">
        <v>33</v>
      </c>
      <c r="H32" s="132"/>
      <c r="I32" s="132"/>
      <c r="J32" s="27">
        <v>199</v>
      </c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 t="s">
        <v>74</v>
      </c>
      <c r="D33" s="159"/>
      <c r="E33" s="159"/>
      <c r="F33" s="28" t="s">
        <v>28</v>
      </c>
      <c r="G33" s="159" t="s">
        <v>74</v>
      </c>
      <c r="H33" s="159"/>
      <c r="I33" s="159"/>
      <c r="J33" s="30">
        <v>100</v>
      </c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04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04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04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04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04" t="s">
        <v>28</v>
      </c>
      <c r="G40" s="159"/>
      <c r="H40" s="159"/>
      <c r="I40" s="159"/>
      <c r="J40" s="31"/>
      <c r="K40" s="6" t="s">
        <v>34</v>
      </c>
      <c r="L40" s="110"/>
      <c r="M40" s="165">
        <f>M25</f>
        <v>2880</v>
      </c>
      <c r="N40" s="166"/>
    </row>
    <row r="41" spans="1:18">
      <c r="A41" s="5"/>
      <c r="B41" s="5"/>
      <c r="C41" s="159"/>
      <c r="D41" s="159"/>
      <c r="E41" s="159"/>
      <c r="F41" s="104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512</v>
      </c>
      <c r="K43" s="42"/>
      <c r="L43" s="105" t="s">
        <v>32</v>
      </c>
      <c r="M43" s="153">
        <f>J43*J44</f>
        <v>819.2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110"/>
      <c r="F46" s="149">
        <v>0</v>
      </c>
      <c r="G46" s="150"/>
      <c r="H46" s="105"/>
      <c r="I46" s="105"/>
      <c r="J46" s="105"/>
      <c r="K46" s="6" t="s">
        <v>43</v>
      </c>
      <c r="L46" s="110"/>
      <c r="M46" s="157">
        <f>M43+M42+M40+M44+M45</f>
        <v>3699.2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110"/>
      <c r="F47" s="137">
        <v>0</v>
      </c>
      <c r="G47" s="138"/>
      <c r="H47" s="105"/>
      <c r="I47" s="105"/>
      <c r="J47" s="105"/>
      <c r="K47" s="6" t="s">
        <v>45</v>
      </c>
      <c r="L47" s="110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110"/>
      <c r="F48" s="147">
        <f>SUM(F46:G47)</f>
        <v>0</v>
      </c>
      <c r="G48" s="148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110"/>
      <c r="F49" s="137">
        <v>0</v>
      </c>
      <c r="G49" s="138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110"/>
      <c r="F50" s="147">
        <f>SUM(F48:G49)</f>
        <v>0</v>
      </c>
      <c r="G50" s="148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110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110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110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110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110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110"/>
      <c r="F56" s="141">
        <f>+M46-F55</f>
        <v>3699.2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3699.2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75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76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Q26" sqref="Q25:Q2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25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96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2642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200">
        <f>$M$9</f>
        <v>2642</v>
      </c>
      <c r="C11" s="201"/>
      <c r="D11" s="202" t="s">
        <v>156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153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9">
        <v>27</v>
      </c>
      <c r="F16" s="96" t="s">
        <v>6</v>
      </c>
      <c r="G16" s="194" t="s">
        <v>62</v>
      </c>
      <c r="H16" s="132"/>
      <c r="I16" s="96" t="s">
        <v>13</v>
      </c>
      <c r="J16" s="99">
        <v>28</v>
      </c>
      <c r="K16" s="96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96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/>
      <c r="E24" s="96" t="s">
        <v>28</v>
      </c>
      <c r="F24" s="153"/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96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1200</v>
      </c>
      <c r="N25" s="173"/>
    </row>
    <row r="26" spans="1:22">
      <c r="A26" s="5"/>
      <c r="B26" s="22" t="s">
        <v>32</v>
      </c>
      <c r="C26" s="6"/>
      <c r="D26" s="25"/>
      <c r="E26" s="9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96" t="s">
        <v>28</v>
      </c>
      <c r="G27" s="132" t="s">
        <v>101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96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96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96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96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96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96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96" t="s">
        <v>28</v>
      </c>
      <c r="G40" s="159"/>
      <c r="H40" s="159"/>
      <c r="I40" s="159"/>
      <c r="J40" s="31"/>
      <c r="K40" s="6" t="s">
        <v>34</v>
      </c>
      <c r="L40" s="102"/>
      <c r="M40" s="165">
        <f>M25</f>
        <v>1200</v>
      </c>
      <c r="N40" s="166"/>
    </row>
    <row r="41" spans="1:18">
      <c r="A41" s="5"/>
      <c r="B41" s="5"/>
      <c r="C41" s="159"/>
      <c r="D41" s="159"/>
      <c r="E41" s="159"/>
      <c r="F41" s="96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97" t="s">
        <v>32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102"/>
      <c r="F46" s="149">
        <v>0</v>
      </c>
      <c r="G46" s="150"/>
      <c r="H46" s="97"/>
      <c r="I46" s="97"/>
      <c r="J46" s="97"/>
      <c r="K46" s="6" t="s">
        <v>43</v>
      </c>
      <c r="L46" s="102"/>
      <c r="M46" s="157">
        <f>M43+M42+M40+M44+M45</f>
        <v>2642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102"/>
      <c r="F47" s="137">
        <v>0</v>
      </c>
      <c r="G47" s="138"/>
      <c r="H47" s="97"/>
      <c r="I47" s="97"/>
      <c r="J47" s="97"/>
      <c r="K47" s="6" t="s">
        <v>45</v>
      </c>
      <c r="L47" s="102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102"/>
      <c r="F48" s="147">
        <f>SUM(F46:G47)</f>
        <v>0</v>
      </c>
      <c r="G48" s="148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102"/>
      <c r="F49" s="137">
        <v>0</v>
      </c>
      <c r="G49" s="138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102"/>
      <c r="F50" s="147">
        <f>SUM(F48:G49)</f>
        <v>0</v>
      </c>
      <c r="G50" s="148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102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102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102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102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102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102"/>
      <c r="F56" s="141">
        <f>+M46-F55</f>
        <v>2642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2642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154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155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7" zoomScaleNormal="100" workbookViewId="0">
      <selection activeCell="V16" sqref="V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24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3602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3602</v>
      </c>
      <c r="C11" s="201"/>
      <c r="D11" s="202" t="s">
        <v>150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8" t="s">
        <v>28</v>
      </c>
      <c r="F24" s="153">
        <v>1280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8" t="s">
        <v>28</v>
      </c>
      <c r="F25" s="172">
        <v>880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2160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2160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89" t="s">
        <v>32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3602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3602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3602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148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149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10" sqref="U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23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2240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2240</v>
      </c>
      <c r="C11" s="201"/>
      <c r="D11" s="202" t="s">
        <v>96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144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88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88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2240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2240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9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2240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2240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2240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145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146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10845.6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10845.6</v>
      </c>
      <c r="C11" s="201"/>
      <c r="D11" s="202" t="s">
        <v>143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142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29</v>
      </c>
      <c r="F16" s="88" t="s">
        <v>6</v>
      </c>
      <c r="G16" s="194" t="s">
        <v>62</v>
      </c>
      <c r="H16" s="132"/>
      <c r="I16" s="88" t="s">
        <v>13</v>
      </c>
      <c r="J16" s="91">
        <v>1</v>
      </c>
      <c r="K16" s="88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3</v>
      </c>
      <c r="E24" s="88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8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7200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127</v>
      </c>
      <c r="H27" s="132"/>
      <c r="I27" s="132"/>
      <c r="J27" s="27">
        <v>528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127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528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7200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898*2</f>
        <v>1796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1156</v>
      </c>
      <c r="K43" s="42"/>
      <c r="L43" s="89" t="s">
        <v>32</v>
      </c>
      <c r="M43" s="153">
        <f>J43*J44</f>
        <v>1849.6000000000001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10845.6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10845.6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10845.6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128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67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21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2240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2240</v>
      </c>
      <c r="C11" s="201"/>
      <c r="D11" s="202" t="s">
        <v>152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136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88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88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2240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2240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9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2240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2240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2240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138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139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20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4642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4642</v>
      </c>
      <c r="C11" s="201"/>
      <c r="D11" s="202" t="s">
        <v>137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136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8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8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3200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3200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89" t="s">
        <v>32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4642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4642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4642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66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67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11" sqref="U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19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2240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2240</v>
      </c>
      <c r="C11" s="201"/>
      <c r="D11" s="202" t="s">
        <v>96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135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88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88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2240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2240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9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2240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2240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2240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93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94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18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2240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2240</v>
      </c>
      <c r="C11" s="201"/>
      <c r="D11" s="202" t="s">
        <v>152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129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88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88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2240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2240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9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2240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2240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2240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133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134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U19" sqref="U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17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5924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5924</v>
      </c>
      <c r="C11" s="201"/>
      <c r="D11" s="202" t="s">
        <v>151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129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88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88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4000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>
        <v>150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4000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670</v>
      </c>
      <c r="K43" s="42"/>
      <c r="L43" s="89" t="s">
        <v>32</v>
      </c>
      <c r="M43" s="153">
        <f>J43*J44</f>
        <v>1474.0000000000002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2.2000000000000002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5924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5924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5924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90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91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16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24</v>
      </c>
      <c r="K8" s="88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5014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200">
        <f>$M$9</f>
        <v>5014</v>
      </c>
      <c r="C11" s="201"/>
      <c r="D11" s="202" t="s">
        <v>132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129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91">
        <v>27</v>
      </c>
      <c r="F16" s="88" t="s">
        <v>6</v>
      </c>
      <c r="G16" s="194" t="s">
        <v>62</v>
      </c>
      <c r="H16" s="132"/>
      <c r="I16" s="88" t="s">
        <v>13</v>
      </c>
      <c r="J16" s="91">
        <v>28</v>
      </c>
      <c r="K16" s="88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8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8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8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3200</v>
      </c>
      <c r="N25" s="173"/>
    </row>
    <row r="26" spans="1:22">
      <c r="A26" s="5"/>
      <c r="B26" s="22" t="s">
        <v>32</v>
      </c>
      <c r="C26" s="6"/>
      <c r="D26" s="25"/>
      <c r="E26" s="88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8" t="s">
        <v>28</v>
      </c>
      <c r="G27" s="132" t="s">
        <v>101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8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8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8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8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8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8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8" t="s">
        <v>28</v>
      </c>
      <c r="G40" s="159"/>
      <c r="H40" s="159"/>
      <c r="I40" s="159"/>
      <c r="J40" s="31"/>
      <c r="K40" s="6" t="s">
        <v>34</v>
      </c>
      <c r="L40" s="94"/>
      <c r="M40" s="165">
        <f>M25</f>
        <v>3200</v>
      </c>
      <c r="N40" s="166"/>
    </row>
    <row r="41" spans="1:18">
      <c r="A41" s="5"/>
      <c r="B41" s="5"/>
      <c r="C41" s="159"/>
      <c r="D41" s="159"/>
      <c r="E41" s="159"/>
      <c r="F41" s="88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89" t="s">
        <v>32</v>
      </c>
      <c r="M43" s="153">
        <f>J43*J44</f>
        <v>1364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39</v>
      </c>
      <c r="J44" s="46">
        <v>2.2000000000000002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94"/>
      <c r="F46" s="149">
        <v>0</v>
      </c>
      <c r="G46" s="150"/>
      <c r="H46" s="89"/>
      <c r="I46" s="89"/>
      <c r="J46" s="89"/>
      <c r="K46" s="6" t="s">
        <v>43</v>
      </c>
      <c r="L46" s="94"/>
      <c r="M46" s="157">
        <f>M43+M42+M40+M44+M45</f>
        <v>5014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94"/>
      <c r="F47" s="137">
        <v>0</v>
      </c>
      <c r="G47" s="138"/>
      <c r="H47" s="89"/>
      <c r="I47" s="89"/>
      <c r="J47" s="89"/>
      <c r="K47" s="6" t="s">
        <v>45</v>
      </c>
      <c r="L47" s="9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94"/>
      <c r="F48" s="147">
        <f>SUM(F46:G47)</f>
        <v>0</v>
      </c>
      <c r="G48" s="148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94"/>
      <c r="F49" s="137">
        <v>0</v>
      </c>
      <c r="G49" s="138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94"/>
      <c r="F50" s="147">
        <f>SUM(F48:G49)</f>
        <v>0</v>
      </c>
      <c r="G50" s="148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9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9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9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9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9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94"/>
      <c r="F56" s="141">
        <f>+M46-F55</f>
        <v>5014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5014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130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131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V13" sqref="V1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15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8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4642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4642</v>
      </c>
      <c r="C11" s="201"/>
      <c r="D11" s="202" t="s">
        <v>141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140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27</v>
      </c>
      <c r="F16" s="80" t="s">
        <v>6</v>
      </c>
      <c r="G16" s="194" t="s">
        <v>62</v>
      </c>
      <c r="H16" s="132"/>
      <c r="I16" s="80" t="s">
        <v>13</v>
      </c>
      <c r="J16" s="83">
        <v>1</v>
      </c>
      <c r="K16" s="80" t="s">
        <v>14</v>
      </c>
      <c r="L16" s="194" t="s">
        <v>126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0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0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3200</v>
      </c>
      <c r="N25" s="173"/>
    </row>
    <row r="26" spans="1:22">
      <c r="A26" s="5"/>
      <c r="B26" s="22" t="s">
        <v>32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0" t="s">
        <v>28</v>
      </c>
      <c r="G27" s="132" t="s">
        <v>101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0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0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28</v>
      </c>
      <c r="G40" s="159"/>
      <c r="H40" s="159"/>
      <c r="I40" s="159"/>
      <c r="J40" s="31"/>
      <c r="K40" s="6" t="s">
        <v>34</v>
      </c>
      <c r="L40" s="86"/>
      <c r="M40" s="165">
        <f>M25</f>
        <v>3200</v>
      </c>
      <c r="N40" s="166"/>
    </row>
    <row r="41" spans="1:18">
      <c r="A41" s="5"/>
      <c r="B41" s="5"/>
      <c r="C41" s="159"/>
      <c r="D41" s="159"/>
      <c r="E41" s="159"/>
      <c r="F41" s="8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81" t="s">
        <v>32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43</v>
      </c>
      <c r="L46" s="86"/>
      <c r="M46" s="157">
        <f>M43+M42+M40+M44+M45</f>
        <v>4642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45</v>
      </c>
      <c r="L47" s="8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8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8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86"/>
      <c r="F56" s="141">
        <f>+M46-F55</f>
        <v>4642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4642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128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67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14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8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1760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1760</v>
      </c>
      <c r="C11" s="201"/>
      <c r="D11" s="202" t="s">
        <v>86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118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27</v>
      </c>
      <c r="F16" s="80" t="s">
        <v>6</v>
      </c>
      <c r="G16" s="194" t="s">
        <v>62</v>
      </c>
      <c r="H16" s="132"/>
      <c r="I16" s="80" t="s">
        <v>13</v>
      </c>
      <c r="J16" s="83">
        <v>28</v>
      </c>
      <c r="K16" s="80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0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0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1760</v>
      </c>
      <c r="N25" s="173"/>
    </row>
    <row r="26" spans="1:22">
      <c r="A26" s="5"/>
      <c r="B26" s="22" t="s">
        <v>32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0" t="s">
        <v>28</v>
      </c>
      <c r="G27" s="132" t="s">
        <v>119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119</v>
      </c>
      <c r="D28" s="132"/>
      <c r="E28" s="132"/>
      <c r="F28" s="28" t="s">
        <v>28</v>
      </c>
      <c r="G28" s="132" t="s">
        <v>100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100</v>
      </c>
      <c r="D29" s="132"/>
      <c r="E29" s="132"/>
      <c r="F29" s="80" t="s">
        <v>28</v>
      </c>
      <c r="G29" s="132" t="s">
        <v>120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121</v>
      </c>
      <c r="D30" s="159"/>
      <c r="E30" s="159"/>
      <c r="F30" s="28" t="s">
        <v>28</v>
      </c>
      <c r="G30" s="132" t="s">
        <v>80</v>
      </c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74</v>
      </c>
      <c r="D31" s="159"/>
      <c r="E31" s="159"/>
      <c r="F31" s="80" t="s">
        <v>28</v>
      </c>
      <c r="G31" s="132" t="s">
        <v>74</v>
      </c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28</v>
      </c>
      <c r="G40" s="159"/>
      <c r="H40" s="159"/>
      <c r="I40" s="159"/>
      <c r="J40" s="31"/>
      <c r="K40" s="6" t="s">
        <v>34</v>
      </c>
      <c r="L40" s="86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8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1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43</v>
      </c>
      <c r="L46" s="86"/>
      <c r="M46" s="157">
        <f>M43+M42+M40+M44+M45</f>
        <v>1760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45</v>
      </c>
      <c r="L47" s="8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8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8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86"/>
      <c r="F56" s="141">
        <f>+M46-F55</f>
        <v>1760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1760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124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125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13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8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3314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3314</v>
      </c>
      <c r="C11" s="201"/>
      <c r="D11" s="202" t="s">
        <v>123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118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27</v>
      </c>
      <c r="F16" s="80" t="s">
        <v>6</v>
      </c>
      <c r="G16" s="194" t="s">
        <v>62</v>
      </c>
      <c r="H16" s="132"/>
      <c r="I16" s="80" t="s">
        <v>13</v>
      </c>
      <c r="J16" s="83">
        <v>28</v>
      </c>
      <c r="K16" s="80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0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0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1760</v>
      </c>
      <c r="N25" s="173"/>
    </row>
    <row r="26" spans="1:22">
      <c r="A26" s="5"/>
      <c r="B26" s="22" t="s">
        <v>32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0" t="s">
        <v>28</v>
      </c>
      <c r="G27" s="132" t="s">
        <v>119</v>
      </c>
      <c r="H27" s="132"/>
      <c r="I27" s="132"/>
      <c r="J27" s="27">
        <v>217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119</v>
      </c>
      <c r="D28" s="132"/>
      <c r="E28" s="132"/>
      <c r="F28" s="28" t="s">
        <v>28</v>
      </c>
      <c r="G28" s="132" t="s">
        <v>100</v>
      </c>
      <c r="H28" s="132"/>
      <c r="I28" s="132"/>
      <c r="J28" s="27">
        <v>62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100</v>
      </c>
      <c r="D29" s="132"/>
      <c r="E29" s="132"/>
      <c r="F29" s="80" t="s">
        <v>28</v>
      </c>
      <c r="G29" s="132" t="s">
        <v>120</v>
      </c>
      <c r="H29" s="132"/>
      <c r="I29" s="132"/>
      <c r="J29" s="27">
        <v>33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121</v>
      </c>
      <c r="D30" s="159"/>
      <c r="E30" s="159"/>
      <c r="F30" s="28" t="s">
        <v>28</v>
      </c>
      <c r="G30" s="132" t="s">
        <v>80</v>
      </c>
      <c r="H30" s="132"/>
      <c r="I30" s="132"/>
      <c r="J30" s="27">
        <v>278</v>
      </c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74</v>
      </c>
      <c r="D31" s="159"/>
      <c r="E31" s="159"/>
      <c r="F31" s="80" t="s">
        <v>28</v>
      </c>
      <c r="G31" s="132" t="s">
        <v>74</v>
      </c>
      <c r="H31" s="132"/>
      <c r="I31" s="132"/>
      <c r="J31" s="27">
        <v>100</v>
      </c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28</v>
      </c>
      <c r="G40" s="159"/>
      <c r="H40" s="159"/>
      <c r="I40" s="159"/>
      <c r="J40" s="31"/>
      <c r="K40" s="6" t="s">
        <v>34</v>
      </c>
      <c r="L40" s="86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8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690</v>
      </c>
      <c r="K43" s="42"/>
      <c r="L43" s="81" t="s">
        <v>32</v>
      </c>
      <c r="M43" s="153">
        <f>J43*J44</f>
        <v>1104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43</v>
      </c>
      <c r="L46" s="86"/>
      <c r="M46" s="157">
        <f>M43+M42+M40+M44+M45</f>
        <v>3314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45</v>
      </c>
      <c r="L47" s="8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8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8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86"/>
      <c r="F56" s="141">
        <f>+M46-F55</f>
        <v>3314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3314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81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122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8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4000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4000</v>
      </c>
      <c r="C11" s="201"/>
      <c r="D11" s="202" t="s">
        <v>117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113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27</v>
      </c>
      <c r="F16" s="80" t="s">
        <v>6</v>
      </c>
      <c r="G16" s="194" t="s">
        <v>62</v>
      </c>
      <c r="H16" s="132"/>
      <c r="I16" s="80" t="s">
        <v>13</v>
      </c>
      <c r="J16" s="83">
        <v>30</v>
      </c>
      <c r="K16" s="80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3</v>
      </c>
      <c r="E24" s="80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0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4000</v>
      </c>
      <c r="N25" s="173"/>
    </row>
    <row r="26" spans="1:22">
      <c r="A26" s="5"/>
      <c r="B26" s="22" t="s">
        <v>32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0" t="s">
        <v>28</v>
      </c>
      <c r="G27" s="132" t="s">
        <v>70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70</v>
      </c>
      <c r="D28" s="132"/>
      <c r="E28" s="132"/>
      <c r="F28" s="28" t="s">
        <v>28</v>
      </c>
      <c r="G28" s="132" t="s">
        <v>109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109</v>
      </c>
      <c r="D29" s="132"/>
      <c r="E29" s="132"/>
      <c r="F29" s="80" t="s">
        <v>28</v>
      </c>
      <c r="G29" s="132" t="s">
        <v>70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70</v>
      </c>
      <c r="D30" s="159"/>
      <c r="E30" s="159"/>
      <c r="F30" s="28" t="s">
        <v>28</v>
      </c>
      <c r="G30" s="132" t="s">
        <v>110</v>
      </c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110</v>
      </c>
      <c r="D31" s="159"/>
      <c r="E31" s="159"/>
      <c r="F31" s="80" t="s">
        <v>28</v>
      </c>
      <c r="G31" s="132" t="s">
        <v>70</v>
      </c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 t="s">
        <v>70</v>
      </c>
      <c r="D32" s="132"/>
      <c r="E32" s="132"/>
      <c r="F32" s="28" t="s">
        <v>28</v>
      </c>
      <c r="G32" s="132" t="s">
        <v>111</v>
      </c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 t="s">
        <v>111</v>
      </c>
      <c r="D33" s="159"/>
      <c r="E33" s="159"/>
      <c r="F33" s="28" t="s">
        <v>28</v>
      </c>
      <c r="G33" s="159" t="s">
        <v>33</v>
      </c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 t="s">
        <v>74</v>
      </c>
      <c r="D34" s="132"/>
      <c r="E34" s="132"/>
      <c r="F34" s="28" t="s">
        <v>28</v>
      </c>
      <c r="G34" s="132" t="s">
        <v>74</v>
      </c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28</v>
      </c>
      <c r="G40" s="159"/>
      <c r="H40" s="159"/>
      <c r="I40" s="159"/>
      <c r="J40" s="31"/>
      <c r="K40" s="6" t="s">
        <v>34</v>
      </c>
      <c r="L40" s="86"/>
      <c r="M40" s="165">
        <f>M25</f>
        <v>4000</v>
      </c>
      <c r="N40" s="166"/>
    </row>
    <row r="41" spans="1:18">
      <c r="A41" s="5"/>
      <c r="B41" s="5"/>
      <c r="C41" s="159"/>
      <c r="D41" s="159"/>
      <c r="E41" s="159"/>
      <c r="F41" s="8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81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39</v>
      </c>
      <c r="J44" s="46">
        <v>2.2000000000000002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43</v>
      </c>
      <c r="L46" s="86"/>
      <c r="M46" s="157">
        <f>M43+M42+M40+M44+M45</f>
        <v>4000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45</v>
      </c>
      <c r="L47" s="8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8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8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86"/>
      <c r="F56" s="141">
        <f>+M46-F55</f>
        <v>4000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4000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115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116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11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8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5568.6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5568.6</v>
      </c>
      <c r="C11" s="201"/>
      <c r="D11" s="202" t="s">
        <v>114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113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27</v>
      </c>
      <c r="F16" s="80" t="s">
        <v>6</v>
      </c>
      <c r="G16" s="194" t="s">
        <v>62</v>
      </c>
      <c r="H16" s="132"/>
      <c r="I16" s="80" t="s">
        <v>13</v>
      </c>
      <c r="J16" s="83">
        <v>30</v>
      </c>
      <c r="K16" s="80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3</v>
      </c>
      <c r="E24" s="80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0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4000</v>
      </c>
      <c r="N25" s="173"/>
    </row>
    <row r="26" spans="1:22">
      <c r="A26" s="5"/>
      <c r="B26" s="22" t="s">
        <v>32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0" t="s">
        <v>28</v>
      </c>
      <c r="G27" s="132" t="s">
        <v>70</v>
      </c>
      <c r="H27" s="132"/>
      <c r="I27" s="132"/>
      <c r="J27" s="27">
        <v>197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70</v>
      </c>
      <c r="D28" s="132"/>
      <c r="E28" s="132"/>
      <c r="F28" s="28" t="s">
        <v>28</v>
      </c>
      <c r="G28" s="132" t="s">
        <v>109</v>
      </c>
      <c r="H28" s="132"/>
      <c r="I28" s="132"/>
      <c r="J28" s="27">
        <v>39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109</v>
      </c>
      <c r="D29" s="132"/>
      <c r="E29" s="132"/>
      <c r="F29" s="80" t="s">
        <v>28</v>
      </c>
      <c r="G29" s="132" t="s">
        <v>70</v>
      </c>
      <c r="H29" s="132"/>
      <c r="I29" s="132"/>
      <c r="J29" s="27">
        <v>39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70</v>
      </c>
      <c r="D30" s="159"/>
      <c r="E30" s="159"/>
      <c r="F30" s="28" t="s">
        <v>28</v>
      </c>
      <c r="G30" s="132" t="s">
        <v>110</v>
      </c>
      <c r="H30" s="132"/>
      <c r="I30" s="132"/>
      <c r="J30" s="27">
        <v>44</v>
      </c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110</v>
      </c>
      <c r="D31" s="159"/>
      <c r="E31" s="159"/>
      <c r="F31" s="80" t="s">
        <v>28</v>
      </c>
      <c r="G31" s="132" t="s">
        <v>70</v>
      </c>
      <c r="H31" s="132"/>
      <c r="I31" s="132"/>
      <c r="J31" s="27">
        <v>44</v>
      </c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 t="s">
        <v>70</v>
      </c>
      <c r="D32" s="132"/>
      <c r="E32" s="132"/>
      <c r="F32" s="28" t="s">
        <v>28</v>
      </c>
      <c r="G32" s="132" t="s">
        <v>111</v>
      </c>
      <c r="H32" s="132"/>
      <c r="I32" s="132"/>
      <c r="J32" s="27">
        <v>27</v>
      </c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 t="s">
        <v>111</v>
      </c>
      <c r="D33" s="159"/>
      <c r="E33" s="159"/>
      <c r="F33" s="28" t="s">
        <v>28</v>
      </c>
      <c r="G33" s="159" t="s">
        <v>33</v>
      </c>
      <c r="H33" s="159"/>
      <c r="I33" s="159"/>
      <c r="J33" s="30">
        <v>223</v>
      </c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 t="s">
        <v>74</v>
      </c>
      <c r="D34" s="132"/>
      <c r="E34" s="132"/>
      <c r="F34" s="28" t="s">
        <v>28</v>
      </c>
      <c r="G34" s="132" t="s">
        <v>74</v>
      </c>
      <c r="H34" s="132"/>
      <c r="I34" s="132"/>
      <c r="J34" s="27">
        <v>100</v>
      </c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28</v>
      </c>
      <c r="G40" s="159"/>
      <c r="H40" s="159"/>
      <c r="I40" s="159"/>
      <c r="J40" s="31"/>
      <c r="K40" s="6" t="s">
        <v>34</v>
      </c>
      <c r="L40" s="86"/>
      <c r="M40" s="165">
        <f>M25</f>
        <v>4000</v>
      </c>
      <c r="N40" s="166"/>
    </row>
    <row r="41" spans="1:18">
      <c r="A41" s="5"/>
      <c r="B41" s="5"/>
      <c r="C41" s="159"/>
      <c r="D41" s="159"/>
      <c r="E41" s="159"/>
      <c r="F41" s="8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713</v>
      </c>
      <c r="K43" s="42"/>
      <c r="L43" s="81" t="s">
        <v>32</v>
      </c>
      <c r="M43" s="153">
        <f>J43*J44</f>
        <v>1568.6000000000001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39</v>
      </c>
      <c r="J44" s="46">
        <v>2.2000000000000002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43</v>
      </c>
      <c r="L46" s="86"/>
      <c r="M46" s="157">
        <f>M43+M42+M40+M44+M45</f>
        <v>5568.6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45</v>
      </c>
      <c r="L47" s="8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8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8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86"/>
      <c r="F56" s="141">
        <f>+M46-F55</f>
        <v>5568.6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5568.6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84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112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37" zoomScaleNormal="100" workbookViewId="0">
      <selection activeCell="I64" sqref="I64:N6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10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23</v>
      </c>
      <c r="K8" s="80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4642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200">
        <f>$M$9</f>
        <v>4642</v>
      </c>
      <c r="C11" s="201"/>
      <c r="D11" s="202" t="s">
        <v>108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107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83">
        <v>27</v>
      </c>
      <c r="F16" s="80" t="s">
        <v>6</v>
      </c>
      <c r="G16" s="194" t="s">
        <v>62</v>
      </c>
      <c r="H16" s="132"/>
      <c r="I16" s="80" t="s">
        <v>13</v>
      </c>
      <c r="J16" s="83">
        <v>28</v>
      </c>
      <c r="K16" s="80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80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80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80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3200</v>
      </c>
      <c r="N25" s="173"/>
    </row>
    <row r="26" spans="1:22">
      <c r="A26" s="5"/>
      <c r="B26" s="22" t="s">
        <v>32</v>
      </c>
      <c r="C26" s="6"/>
      <c r="D26" s="25"/>
      <c r="E26" s="80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80" t="s">
        <v>28</v>
      </c>
      <c r="G27" s="132" t="s">
        <v>100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80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80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80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80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80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80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80" t="s">
        <v>28</v>
      </c>
      <c r="G40" s="159"/>
      <c r="H40" s="159"/>
      <c r="I40" s="159"/>
      <c r="J40" s="31"/>
      <c r="K40" s="6" t="s">
        <v>34</v>
      </c>
      <c r="L40" s="86"/>
      <c r="M40" s="165">
        <f>M25</f>
        <v>3200</v>
      </c>
      <c r="N40" s="166"/>
    </row>
    <row r="41" spans="1:18">
      <c r="A41" s="5"/>
      <c r="B41" s="5"/>
      <c r="C41" s="159"/>
      <c r="D41" s="159"/>
      <c r="E41" s="159"/>
      <c r="F41" s="80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81" t="s">
        <v>32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86"/>
      <c r="F46" s="149">
        <v>0</v>
      </c>
      <c r="G46" s="150"/>
      <c r="H46" s="81"/>
      <c r="I46" s="81"/>
      <c r="J46" s="81"/>
      <c r="K46" s="6" t="s">
        <v>43</v>
      </c>
      <c r="L46" s="86"/>
      <c r="M46" s="157">
        <f>M43+M42+M40+M44+M45</f>
        <v>4642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86"/>
      <c r="F47" s="137">
        <v>0</v>
      </c>
      <c r="G47" s="138"/>
      <c r="H47" s="81"/>
      <c r="I47" s="81"/>
      <c r="J47" s="81"/>
      <c r="K47" s="6" t="s">
        <v>45</v>
      </c>
      <c r="L47" s="86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86"/>
      <c r="F48" s="147">
        <f>SUM(F46:G47)</f>
        <v>0</v>
      </c>
      <c r="G48" s="148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86"/>
      <c r="F49" s="137">
        <v>0</v>
      </c>
      <c r="G49" s="138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86"/>
      <c r="F50" s="147">
        <f>SUM(F48:G49)</f>
        <v>0</v>
      </c>
      <c r="G50" s="148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86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86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86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86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86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86"/>
      <c r="F56" s="141">
        <f>+M46-F55</f>
        <v>4642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4642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175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176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V78"/>
  <sheetViews>
    <sheetView topLeftCell="A33" zoomScaleNormal="100" workbookViewId="0">
      <selection activeCell="Q47" sqref="Q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9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22</v>
      </c>
      <c r="K8" s="72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1760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200">
        <f>$M$9</f>
        <v>1760</v>
      </c>
      <c r="C11" s="201"/>
      <c r="D11" s="202" t="s">
        <v>86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99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75">
        <v>27</v>
      </c>
      <c r="F16" s="72" t="s">
        <v>6</v>
      </c>
      <c r="G16" s="194" t="s">
        <v>62</v>
      </c>
      <c r="H16" s="132"/>
      <c r="I16" s="72" t="s">
        <v>13</v>
      </c>
      <c r="J16" s="75">
        <v>28</v>
      </c>
      <c r="K16" s="72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72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72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72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1760</v>
      </c>
      <c r="N25" s="173"/>
    </row>
    <row r="26" spans="1:22">
      <c r="A26" s="5"/>
      <c r="B26" s="22" t="s">
        <v>32</v>
      </c>
      <c r="C26" s="6"/>
      <c r="D26" s="25"/>
      <c r="E26" s="7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72" t="s">
        <v>28</v>
      </c>
      <c r="G27" s="132" t="s">
        <v>100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72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72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72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72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72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72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72" t="s">
        <v>28</v>
      </c>
      <c r="G40" s="159"/>
      <c r="H40" s="159"/>
      <c r="I40" s="159"/>
      <c r="J40" s="31"/>
      <c r="K40" s="6" t="s">
        <v>34</v>
      </c>
      <c r="L40" s="78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72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73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78"/>
      <c r="F46" s="149">
        <v>0</v>
      </c>
      <c r="G46" s="150"/>
      <c r="H46" s="73"/>
      <c r="I46" s="73"/>
      <c r="J46" s="73"/>
      <c r="K46" s="6" t="s">
        <v>43</v>
      </c>
      <c r="L46" s="78"/>
      <c r="M46" s="157">
        <f>M43+M42+M40+M44+M45</f>
        <v>1760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78"/>
      <c r="F47" s="137">
        <v>0</v>
      </c>
      <c r="G47" s="138"/>
      <c r="H47" s="73"/>
      <c r="I47" s="73"/>
      <c r="J47" s="73"/>
      <c r="K47" s="6" t="s">
        <v>45</v>
      </c>
      <c r="L47" s="78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78"/>
      <c r="F48" s="147">
        <f>SUM(F46:G47)</f>
        <v>0</v>
      </c>
      <c r="G48" s="148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78"/>
      <c r="F49" s="137">
        <v>0</v>
      </c>
      <c r="G49" s="138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78"/>
      <c r="F50" s="147">
        <f>SUM(F48:G49)</f>
        <v>0</v>
      </c>
      <c r="G50" s="148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78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78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78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78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78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78"/>
      <c r="F56" s="141">
        <f>+M46-F55</f>
        <v>1760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1760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105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106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8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22</v>
      </c>
      <c r="K8" s="72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3202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200">
        <f>$M$9</f>
        <v>3202</v>
      </c>
      <c r="C11" s="201"/>
      <c r="D11" s="202" t="s">
        <v>104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99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75">
        <v>27</v>
      </c>
      <c r="F16" s="72" t="s">
        <v>6</v>
      </c>
      <c r="G16" s="194" t="s">
        <v>62</v>
      </c>
      <c r="H16" s="132"/>
      <c r="I16" s="72" t="s">
        <v>13</v>
      </c>
      <c r="J16" s="75">
        <v>28</v>
      </c>
      <c r="K16" s="72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72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72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72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1760</v>
      </c>
      <c r="N25" s="173"/>
    </row>
    <row r="26" spans="1:22">
      <c r="A26" s="5"/>
      <c r="B26" s="22" t="s">
        <v>32</v>
      </c>
      <c r="C26" s="6"/>
      <c r="D26" s="25"/>
      <c r="E26" s="7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72" t="s">
        <v>28</v>
      </c>
      <c r="G27" s="132" t="s">
        <v>100</v>
      </c>
      <c r="H27" s="132"/>
      <c r="I27" s="132"/>
      <c r="J27" s="27">
        <v>260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101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260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72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72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72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72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72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72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72" t="s">
        <v>28</v>
      </c>
      <c r="G40" s="159"/>
      <c r="H40" s="159"/>
      <c r="I40" s="159"/>
      <c r="J40" s="31"/>
      <c r="K40" s="6" t="s">
        <v>34</v>
      </c>
      <c r="L40" s="78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72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225*2</f>
        <v>450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620</v>
      </c>
      <c r="K43" s="42"/>
      <c r="L43" s="73" t="s">
        <v>32</v>
      </c>
      <c r="M43" s="153">
        <f>J43*J44</f>
        <v>992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78"/>
      <c r="F46" s="149">
        <v>0</v>
      </c>
      <c r="G46" s="150"/>
      <c r="H46" s="73"/>
      <c r="I46" s="73"/>
      <c r="J46" s="73"/>
      <c r="K46" s="6" t="s">
        <v>43</v>
      </c>
      <c r="L46" s="78"/>
      <c r="M46" s="157">
        <f>M43+M42+M40+M44+M45</f>
        <v>3202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78"/>
      <c r="F47" s="137">
        <v>0</v>
      </c>
      <c r="G47" s="138"/>
      <c r="H47" s="73"/>
      <c r="I47" s="73"/>
      <c r="J47" s="73"/>
      <c r="K47" s="6" t="s">
        <v>45</v>
      </c>
      <c r="L47" s="78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78"/>
      <c r="F48" s="147">
        <f>SUM(F46:G47)</f>
        <v>0</v>
      </c>
      <c r="G48" s="148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78"/>
      <c r="F49" s="137">
        <v>0</v>
      </c>
      <c r="G49" s="138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78"/>
      <c r="F50" s="147">
        <f>SUM(F48:G49)</f>
        <v>0</v>
      </c>
      <c r="G50" s="148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78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78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78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78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78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78"/>
      <c r="F56" s="141">
        <f>+M46-F55</f>
        <v>3202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3202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102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103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V78"/>
  <sheetViews>
    <sheetView topLeftCell="A25" zoomScaleNormal="100" workbookViewId="0">
      <selection activeCell="C27" sqref="C27:J3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7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22</v>
      </c>
      <c r="K8" s="72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3699.2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200">
        <f>$M$9</f>
        <v>3699.2</v>
      </c>
      <c r="C11" s="201"/>
      <c r="D11" s="202" t="s">
        <v>97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98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75">
        <v>29</v>
      </c>
      <c r="F16" s="72" t="s">
        <v>6</v>
      </c>
      <c r="G16" s="194" t="s">
        <v>62</v>
      </c>
      <c r="H16" s="132"/>
      <c r="I16" s="72" t="s">
        <v>13</v>
      </c>
      <c r="J16" s="75">
        <v>31</v>
      </c>
      <c r="K16" s="72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72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72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72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2880</v>
      </c>
      <c r="N25" s="173"/>
    </row>
    <row r="26" spans="1:22">
      <c r="A26" s="5"/>
      <c r="B26" s="22" t="s">
        <v>32</v>
      </c>
      <c r="C26" s="6"/>
      <c r="D26" s="25"/>
      <c r="E26" s="72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72" t="s">
        <v>28</v>
      </c>
      <c r="G27" s="132" t="s">
        <v>70</v>
      </c>
      <c r="H27" s="132"/>
      <c r="I27" s="132"/>
      <c r="J27" s="27">
        <v>197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70</v>
      </c>
      <c r="D28" s="132"/>
      <c r="E28" s="132"/>
      <c r="F28" s="28" t="s">
        <v>28</v>
      </c>
      <c r="G28" s="132" t="s">
        <v>73</v>
      </c>
      <c r="H28" s="132"/>
      <c r="I28" s="132"/>
      <c r="J28" s="27">
        <v>4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70</v>
      </c>
      <c r="D29" s="132"/>
      <c r="E29" s="132"/>
      <c r="F29" s="72" t="s">
        <v>28</v>
      </c>
      <c r="G29" s="132" t="s">
        <v>73</v>
      </c>
      <c r="H29" s="132"/>
      <c r="I29" s="132"/>
      <c r="J29" s="27">
        <v>4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73</v>
      </c>
      <c r="D30" s="159"/>
      <c r="E30" s="159"/>
      <c r="F30" s="28" t="s">
        <v>28</v>
      </c>
      <c r="G30" s="132" t="s">
        <v>70</v>
      </c>
      <c r="H30" s="132"/>
      <c r="I30" s="132"/>
      <c r="J30" s="27">
        <v>4</v>
      </c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70</v>
      </c>
      <c r="D31" s="159"/>
      <c r="E31" s="159"/>
      <c r="F31" s="72" t="s">
        <v>28</v>
      </c>
      <c r="G31" s="132" t="s">
        <v>73</v>
      </c>
      <c r="H31" s="132"/>
      <c r="I31" s="132"/>
      <c r="J31" s="27">
        <v>4</v>
      </c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 t="s">
        <v>73</v>
      </c>
      <c r="D32" s="132"/>
      <c r="E32" s="132"/>
      <c r="F32" s="28" t="s">
        <v>28</v>
      </c>
      <c r="G32" s="132" t="s">
        <v>33</v>
      </c>
      <c r="H32" s="132"/>
      <c r="I32" s="132"/>
      <c r="J32" s="27">
        <v>199</v>
      </c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 t="s">
        <v>74</v>
      </c>
      <c r="D33" s="159"/>
      <c r="E33" s="159"/>
      <c r="F33" s="28" t="s">
        <v>28</v>
      </c>
      <c r="G33" s="159" t="s">
        <v>74</v>
      </c>
      <c r="H33" s="159"/>
      <c r="I33" s="159"/>
      <c r="J33" s="30">
        <v>100</v>
      </c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72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72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72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72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72" t="s">
        <v>28</v>
      </c>
      <c r="G40" s="159"/>
      <c r="H40" s="159"/>
      <c r="I40" s="159"/>
      <c r="J40" s="31"/>
      <c r="K40" s="6" t="s">
        <v>34</v>
      </c>
      <c r="L40" s="78"/>
      <c r="M40" s="165">
        <f>M25</f>
        <v>2880</v>
      </c>
      <c r="N40" s="166"/>
    </row>
    <row r="41" spans="1:18">
      <c r="A41" s="5"/>
      <c r="B41" s="5"/>
      <c r="C41" s="159"/>
      <c r="D41" s="159"/>
      <c r="E41" s="159"/>
      <c r="F41" s="72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512</v>
      </c>
      <c r="K43" s="42"/>
      <c r="L43" s="73" t="s">
        <v>32</v>
      </c>
      <c r="M43" s="153">
        <f>J43*J44</f>
        <v>819.2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78"/>
      <c r="F46" s="149">
        <v>0</v>
      </c>
      <c r="G46" s="150"/>
      <c r="H46" s="73"/>
      <c r="I46" s="73"/>
      <c r="J46" s="73"/>
      <c r="K46" s="6" t="s">
        <v>43</v>
      </c>
      <c r="L46" s="78"/>
      <c r="M46" s="157">
        <f>M43+M42+M40+M44+M45</f>
        <v>3699.2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78"/>
      <c r="F47" s="137">
        <v>0</v>
      </c>
      <c r="G47" s="138"/>
      <c r="H47" s="73"/>
      <c r="I47" s="73"/>
      <c r="J47" s="73"/>
      <c r="K47" s="6" t="s">
        <v>45</v>
      </c>
      <c r="L47" s="78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78"/>
      <c r="F48" s="147">
        <f>SUM(F46:G47)</f>
        <v>0</v>
      </c>
      <c r="G48" s="148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78"/>
      <c r="F49" s="137">
        <v>0</v>
      </c>
      <c r="G49" s="138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78"/>
      <c r="F50" s="147">
        <f>SUM(F48:G49)</f>
        <v>0</v>
      </c>
      <c r="G50" s="148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78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78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78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78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78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78"/>
      <c r="F56" s="141">
        <f>+M46-F55</f>
        <v>3699.2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3699.2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75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76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6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16</v>
      </c>
      <c r="K8" s="16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2240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0">
        <f>$M$9</f>
        <v>2240</v>
      </c>
      <c r="C11" s="201"/>
      <c r="D11" s="202" t="s">
        <v>96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92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26">
        <v>20</v>
      </c>
      <c r="F16" s="16" t="s">
        <v>6</v>
      </c>
      <c r="G16" s="194" t="s">
        <v>62</v>
      </c>
      <c r="H16" s="132"/>
      <c r="I16" s="16" t="s">
        <v>13</v>
      </c>
      <c r="J16" s="26">
        <v>21</v>
      </c>
      <c r="K16" s="16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6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16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16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2240</v>
      </c>
      <c r="N25" s="173"/>
    </row>
    <row r="26" spans="1:22">
      <c r="A26" s="5"/>
      <c r="B26" s="22" t="s">
        <v>32</v>
      </c>
      <c r="C26" s="6"/>
      <c r="D26" s="25"/>
      <c r="E26" s="1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6" t="s">
        <v>28</v>
      </c>
      <c r="G27" s="132" t="s">
        <v>88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89</v>
      </c>
      <c r="D28" s="132"/>
      <c r="E28" s="132"/>
      <c r="F28" s="28" t="s">
        <v>28</v>
      </c>
      <c r="G28" s="132" t="s">
        <v>33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6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6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6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6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6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6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6" t="s">
        <v>28</v>
      </c>
      <c r="G40" s="159"/>
      <c r="H40" s="159"/>
      <c r="I40" s="159"/>
      <c r="J40" s="31"/>
      <c r="K40" s="6" t="s">
        <v>34</v>
      </c>
      <c r="L40" s="34"/>
      <c r="M40" s="165">
        <f>M25</f>
        <v>2240</v>
      </c>
      <c r="N40" s="166"/>
    </row>
    <row r="41" spans="1:18">
      <c r="A41" s="5"/>
      <c r="B41" s="5"/>
      <c r="C41" s="159"/>
      <c r="D41" s="159"/>
      <c r="E41" s="159"/>
      <c r="F41" s="16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43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39</v>
      </c>
      <c r="J44" s="46">
        <v>2.2000000000000002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43</v>
      </c>
      <c r="L46" s="34"/>
      <c r="M46" s="157">
        <f>M43+M42+M40+M44+M45</f>
        <v>2240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45</v>
      </c>
      <c r="L47" s="3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3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3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34"/>
      <c r="F56" s="141">
        <f>+M46-F55</f>
        <v>2240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2240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93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94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5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16</v>
      </c>
      <c r="K8" s="16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5940.4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0">
        <f>$M$9</f>
        <v>5940.4</v>
      </c>
      <c r="C11" s="201"/>
      <c r="D11" s="202" t="s">
        <v>95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87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26">
        <v>20</v>
      </c>
      <c r="F16" s="16" t="s">
        <v>6</v>
      </c>
      <c r="G16" s="194" t="s">
        <v>62</v>
      </c>
      <c r="H16" s="132"/>
      <c r="I16" s="16" t="s">
        <v>13</v>
      </c>
      <c r="J16" s="26">
        <v>21</v>
      </c>
      <c r="K16" s="16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6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16" t="s">
        <v>28</v>
      </c>
      <c r="F24" s="153">
        <v>2000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/>
      <c r="E25" s="16" t="s">
        <v>28</v>
      </c>
      <c r="F25" s="172"/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4000</v>
      </c>
      <c r="N25" s="173"/>
    </row>
    <row r="26" spans="1:22">
      <c r="A26" s="5"/>
      <c r="B26" s="22" t="s">
        <v>32</v>
      </c>
      <c r="C26" s="6"/>
      <c r="D26" s="25"/>
      <c r="E26" s="1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6" t="s">
        <v>28</v>
      </c>
      <c r="G27" s="132" t="s">
        <v>88</v>
      </c>
      <c r="H27" s="132"/>
      <c r="I27" s="132"/>
      <c r="J27" s="27">
        <v>366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89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366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6" t="s">
        <v>28</v>
      </c>
      <c r="G29" s="132" t="s">
        <v>74</v>
      </c>
      <c r="H29" s="132"/>
      <c r="I29" s="132"/>
      <c r="J29" s="27">
        <v>150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6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6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6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6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6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6" t="s">
        <v>28</v>
      </c>
      <c r="G40" s="159"/>
      <c r="H40" s="159"/>
      <c r="I40" s="159"/>
      <c r="J40" s="31"/>
      <c r="K40" s="6" t="s">
        <v>34</v>
      </c>
      <c r="L40" s="34"/>
      <c r="M40" s="165">
        <f>M25</f>
        <v>4000</v>
      </c>
      <c r="N40" s="166"/>
    </row>
    <row r="41" spans="1:18">
      <c r="A41" s="5"/>
      <c r="B41" s="5"/>
      <c r="C41" s="159"/>
      <c r="D41" s="159"/>
      <c r="E41" s="159"/>
      <c r="F41" s="16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882</v>
      </c>
      <c r="K43" s="42"/>
      <c r="L43" s="43" t="s">
        <v>32</v>
      </c>
      <c r="M43" s="153">
        <f>J43*J44</f>
        <v>1940.4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39</v>
      </c>
      <c r="J44" s="46">
        <v>2.2000000000000002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43</v>
      </c>
      <c r="L46" s="34"/>
      <c r="M46" s="157">
        <f>M43+M42+M40+M44+M45</f>
        <v>5940.4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45</v>
      </c>
      <c r="L47" s="3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3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3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34"/>
      <c r="F56" s="141">
        <f>+M46-F55</f>
        <v>5940.4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5940.4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90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91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V78"/>
  <sheetViews>
    <sheetView zoomScaleNormal="100" workbookViewId="0">
      <selection activeCell="U15" sqref="U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4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16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1760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0">
        <f>$M$9</f>
        <v>1760</v>
      </c>
      <c r="C11" s="201"/>
      <c r="D11" s="202" t="s">
        <v>86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78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26">
        <v>22</v>
      </c>
      <c r="F16" s="16" t="s">
        <v>6</v>
      </c>
      <c r="G16" s="194" t="s">
        <v>62</v>
      </c>
      <c r="H16" s="132"/>
      <c r="I16" s="16" t="s">
        <v>13</v>
      </c>
      <c r="J16" s="26">
        <v>23</v>
      </c>
      <c r="K16" s="16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6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16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6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1760</v>
      </c>
      <c r="N25" s="173"/>
    </row>
    <row r="26" spans="1:22">
      <c r="A26" s="5"/>
      <c r="B26" s="22" t="s">
        <v>32</v>
      </c>
      <c r="C26" s="6"/>
      <c r="D26" s="25"/>
      <c r="E26" s="1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6" t="s">
        <v>28</v>
      </c>
      <c r="G27" s="132" t="s">
        <v>79</v>
      </c>
      <c r="H27" s="132"/>
      <c r="I27" s="132"/>
      <c r="J27" s="27"/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79</v>
      </c>
      <c r="D28" s="132"/>
      <c r="E28" s="132"/>
      <c r="F28" s="28" t="s">
        <v>28</v>
      </c>
      <c r="G28" s="132" t="s">
        <v>80</v>
      </c>
      <c r="H28" s="132"/>
      <c r="I28" s="132"/>
      <c r="J28" s="27"/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6" t="s">
        <v>28</v>
      </c>
      <c r="G29" s="132" t="s">
        <v>74</v>
      </c>
      <c r="H29" s="132"/>
      <c r="I29" s="132"/>
      <c r="J29" s="27"/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6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6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6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6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6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6" t="s">
        <v>28</v>
      </c>
      <c r="G40" s="159"/>
      <c r="H40" s="159"/>
      <c r="I40" s="159"/>
      <c r="J40" s="31"/>
      <c r="K40" s="6" t="s">
        <v>34</v>
      </c>
      <c r="L40" s="34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16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0</v>
      </c>
      <c r="K43" s="42"/>
      <c r="L43" s="43" t="s">
        <v>32</v>
      </c>
      <c r="M43" s="153">
        <f>J43*J44</f>
        <v>0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43</v>
      </c>
      <c r="L46" s="34"/>
      <c r="M46" s="157">
        <f>M43+M42+M40+M44+M45</f>
        <v>1760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45</v>
      </c>
      <c r="L47" s="3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3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3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34"/>
      <c r="F56" s="141">
        <f>+M46-F55</f>
        <v>1760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1760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84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85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3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16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2663.6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0">
        <f>$M$9</f>
        <v>2663.6</v>
      </c>
      <c r="C11" s="201"/>
      <c r="D11" s="202" t="s">
        <v>83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78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26">
        <v>22</v>
      </c>
      <c r="F16" s="16" t="s">
        <v>6</v>
      </c>
      <c r="G16" s="194" t="s">
        <v>62</v>
      </c>
      <c r="H16" s="132"/>
      <c r="I16" s="16" t="s">
        <v>13</v>
      </c>
      <c r="J16" s="26">
        <v>23</v>
      </c>
      <c r="K16" s="16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6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1</v>
      </c>
      <c r="E24" s="16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6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1760</v>
      </c>
      <c r="N25" s="173"/>
    </row>
    <row r="26" spans="1:22">
      <c r="A26" s="5"/>
      <c r="B26" s="22" t="s">
        <v>32</v>
      </c>
      <c r="C26" s="6"/>
      <c r="D26" s="25"/>
      <c r="E26" s="1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6" t="s">
        <v>28</v>
      </c>
      <c r="G27" s="132" t="s">
        <v>79</v>
      </c>
      <c r="H27" s="132"/>
      <c r="I27" s="132"/>
      <c r="J27" s="27">
        <v>148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79</v>
      </c>
      <c r="D28" s="132"/>
      <c r="E28" s="132"/>
      <c r="F28" s="28" t="s">
        <v>28</v>
      </c>
      <c r="G28" s="132" t="s">
        <v>80</v>
      </c>
      <c r="H28" s="132"/>
      <c r="I28" s="132"/>
      <c r="J28" s="27">
        <v>148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74</v>
      </c>
      <c r="D29" s="132"/>
      <c r="E29" s="132"/>
      <c r="F29" s="16" t="s">
        <v>28</v>
      </c>
      <c r="G29" s="132" t="s">
        <v>74</v>
      </c>
      <c r="H29" s="132"/>
      <c r="I29" s="132"/>
      <c r="J29" s="27">
        <v>100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/>
      <c r="D30" s="159"/>
      <c r="E30" s="159"/>
      <c r="F30" s="28" t="s">
        <v>28</v>
      </c>
      <c r="G30" s="132"/>
      <c r="H30" s="132"/>
      <c r="I30" s="132"/>
      <c r="J30" s="27"/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6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6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6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6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6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6" t="s">
        <v>28</v>
      </c>
      <c r="G40" s="159"/>
      <c r="H40" s="159"/>
      <c r="I40" s="159"/>
      <c r="J40" s="31"/>
      <c r="K40" s="6" t="s">
        <v>34</v>
      </c>
      <c r="L40" s="34"/>
      <c r="M40" s="165">
        <f>M25</f>
        <v>1760</v>
      </c>
      <c r="N40" s="166"/>
    </row>
    <row r="41" spans="1:18">
      <c r="A41" s="5"/>
      <c r="B41" s="5"/>
      <c r="C41" s="159"/>
      <c r="D41" s="159"/>
      <c r="E41" s="159"/>
      <c r="F41" s="16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135*2</f>
        <v>270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396</v>
      </c>
      <c r="K43" s="42"/>
      <c r="L43" s="43" t="s">
        <v>32</v>
      </c>
      <c r="M43" s="153">
        <f>J43*J44</f>
        <v>633.6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43</v>
      </c>
      <c r="L46" s="34"/>
      <c r="M46" s="157">
        <f>M43+M42+M40+M44+M45</f>
        <v>2663.6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45</v>
      </c>
      <c r="L47" s="3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3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3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34"/>
      <c r="F56" s="141">
        <f>+M46-F55</f>
        <v>2663.6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2663.6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81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82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V78"/>
  <sheetViews>
    <sheetView topLeftCell="A43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2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15</v>
      </c>
      <c r="K8" s="16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3692.8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200">
        <f>$M$9</f>
        <v>3692.8</v>
      </c>
      <c r="C11" s="201"/>
      <c r="D11" s="202" t="s">
        <v>77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69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26">
        <v>22</v>
      </c>
      <c r="F16" s="16" t="s">
        <v>6</v>
      </c>
      <c r="G16" s="194" t="s">
        <v>62</v>
      </c>
      <c r="H16" s="132"/>
      <c r="I16" s="16" t="s">
        <v>13</v>
      </c>
      <c r="J16" s="26">
        <v>24</v>
      </c>
      <c r="K16" s="16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/>
      <c r="L18" s="196" t="s">
        <v>19</v>
      </c>
      <c r="M18" s="198"/>
      <c r="N18" s="20"/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6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16" t="s">
        <v>28</v>
      </c>
      <c r="F24" s="153">
        <v>1120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6" t="s">
        <v>28</v>
      </c>
      <c r="F25" s="172">
        <v>640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2880</v>
      </c>
      <c r="N25" s="173"/>
    </row>
    <row r="26" spans="1:22">
      <c r="A26" s="5"/>
      <c r="B26" s="22" t="s">
        <v>32</v>
      </c>
      <c r="C26" s="6"/>
      <c r="D26" s="25"/>
      <c r="E26" s="16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6" t="s">
        <v>28</v>
      </c>
      <c r="G27" s="132" t="s">
        <v>70</v>
      </c>
      <c r="H27" s="132"/>
      <c r="I27" s="132"/>
      <c r="J27" s="27">
        <v>197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71</v>
      </c>
      <c r="D28" s="132"/>
      <c r="E28" s="132"/>
      <c r="F28" s="28" t="s">
        <v>28</v>
      </c>
      <c r="G28" s="132" t="s">
        <v>72</v>
      </c>
      <c r="H28" s="132"/>
      <c r="I28" s="132"/>
      <c r="J28" s="27">
        <v>4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71</v>
      </c>
      <c r="D29" s="132"/>
      <c r="E29" s="132"/>
      <c r="F29" s="16" t="s">
        <v>28</v>
      </c>
      <c r="G29" s="132" t="s">
        <v>72</v>
      </c>
      <c r="H29" s="132"/>
      <c r="I29" s="132"/>
      <c r="J29" s="27">
        <v>4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71</v>
      </c>
      <c r="D30" s="159"/>
      <c r="E30" s="159"/>
      <c r="F30" s="28" t="s">
        <v>28</v>
      </c>
      <c r="G30" s="132" t="s">
        <v>72</v>
      </c>
      <c r="H30" s="132"/>
      <c r="I30" s="132"/>
      <c r="J30" s="27">
        <v>4</v>
      </c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 t="s">
        <v>73</v>
      </c>
      <c r="D31" s="159"/>
      <c r="E31" s="159"/>
      <c r="F31" s="16" t="s">
        <v>28</v>
      </c>
      <c r="G31" s="132" t="s">
        <v>33</v>
      </c>
      <c r="H31" s="132"/>
      <c r="I31" s="132"/>
      <c r="J31" s="27">
        <v>199</v>
      </c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 t="s">
        <v>74</v>
      </c>
      <c r="D32" s="132"/>
      <c r="E32" s="132"/>
      <c r="F32" s="28" t="s">
        <v>28</v>
      </c>
      <c r="G32" s="132" t="s">
        <v>74</v>
      </c>
      <c r="H32" s="132"/>
      <c r="I32" s="132"/>
      <c r="J32" s="27">
        <v>100</v>
      </c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6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6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6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6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6" t="s">
        <v>28</v>
      </c>
      <c r="G40" s="159"/>
      <c r="H40" s="159"/>
      <c r="I40" s="159"/>
      <c r="J40" s="31"/>
      <c r="K40" s="6" t="s">
        <v>34</v>
      </c>
      <c r="L40" s="34"/>
      <c r="M40" s="165">
        <f>M25</f>
        <v>2880</v>
      </c>
      <c r="N40" s="166"/>
    </row>
    <row r="41" spans="1:18">
      <c r="A41" s="5"/>
      <c r="B41" s="5"/>
      <c r="C41" s="159"/>
      <c r="D41" s="159"/>
      <c r="E41" s="159"/>
      <c r="F41" s="16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/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508</v>
      </c>
      <c r="K43" s="42"/>
      <c r="L43" s="43" t="s">
        <v>32</v>
      </c>
      <c r="M43" s="153">
        <f>J43*J44</f>
        <v>812.80000000000007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41</v>
      </c>
      <c r="M45" s="155"/>
      <c r="N45" s="156"/>
      <c r="P45" s="44"/>
      <c r="Q45" s="6"/>
    </row>
    <row r="46" spans="1:18">
      <c r="A46" s="5"/>
      <c r="B46" s="5" t="s">
        <v>42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43</v>
      </c>
      <c r="L46" s="34"/>
      <c r="M46" s="157">
        <f>M43+M42+M40+M44+M45</f>
        <v>3692.8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45</v>
      </c>
      <c r="L47" s="3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3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3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34"/>
      <c r="F56" s="141">
        <f>+M46-F55</f>
        <v>3692.8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3692.8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75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76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83">
        <v>1</v>
      </c>
      <c r="N2" s="18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64" t="s">
        <v>1</v>
      </c>
      <c r="M3" s="199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8</v>
      </c>
      <c r="K8" s="15" t="s">
        <v>6</v>
      </c>
      <c r="L8" s="132" t="s">
        <v>62</v>
      </c>
      <c r="M8" s="132"/>
      <c r="N8" s="13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128" t="s">
        <v>7</v>
      </c>
      <c r="L9" s="128"/>
      <c r="M9" s="157">
        <f>M46</f>
        <v>12900</v>
      </c>
      <c r="N9" s="158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200">
        <f>$M$9</f>
        <v>12900</v>
      </c>
      <c r="C11" s="201"/>
      <c r="D11" s="202" t="s">
        <v>68</v>
      </c>
      <c r="E11" s="202"/>
      <c r="F11" s="202"/>
      <c r="G11" s="202"/>
      <c r="H11" s="202"/>
      <c r="I11" s="202"/>
      <c r="J11" s="202"/>
      <c r="K11" s="202"/>
      <c r="L11" s="202"/>
      <c r="M11" s="202"/>
      <c r="N11" s="203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91" t="s">
        <v>63</v>
      </c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3"/>
    </row>
    <row r="14" spans="1:22">
      <c r="A14" s="5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3"/>
      <c r="V14" s="4" t="s">
        <v>11</v>
      </c>
    </row>
    <row r="15" spans="1:22">
      <c r="A15" s="5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3"/>
    </row>
    <row r="16" spans="1:22">
      <c r="A16" s="5"/>
      <c r="B16" s="5" t="s">
        <v>12</v>
      </c>
      <c r="C16" s="6"/>
      <c r="D16" s="6"/>
      <c r="E16" s="18">
        <v>9</v>
      </c>
      <c r="F16" s="15" t="s">
        <v>6</v>
      </c>
      <c r="G16" s="194" t="s">
        <v>62</v>
      </c>
      <c r="H16" s="132"/>
      <c r="I16" s="15" t="s">
        <v>13</v>
      </c>
      <c r="J16" s="18">
        <v>11</v>
      </c>
      <c r="K16" s="15" t="s">
        <v>14</v>
      </c>
      <c r="L16" s="194" t="s">
        <v>62</v>
      </c>
      <c r="M16" s="132"/>
      <c r="N16" s="13">
        <v>2020</v>
      </c>
      <c r="P16" s="19"/>
    </row>
    <row r="17" spans="1:22" ht="12" thickBot="1">
      <c r="A17" s="5"/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9"/>
    </row>
    <row r="18" spans="1:22" ht="12" thickBot="1">
      <c r="A18" s="5"/>
      <c r="B18" s="127" t="s">
        <v>15</v>
      </c>
      <c r="C18" s="195"/>
      <c r="D18" s="20"/>
      <c r="E18" s="196" t="s">
        <v>16</v>
      </c>
      <c r="F18" s="197"/>
      <c r="G18" s="198"/>
      <c r="H18" s="20" t="s">
        <v>17</v>
      </c>
      <c r="I18" s="196" t="s">
        <v>18</v>
      </c>
      <c r="J18" s="198"/>
      <c r="K18" s="20" t="s">
        <v>17</v>
      </c>
      <c r="L18" s="196" t="s">
        <v>19</v>
      </c>
      <c r="M18" s="198"/>
      <c r="N18" s="20" t="s">
        <v>64</v>
      </c>
      <c r="V18" s="4" t="s">
        <v>11</v>
      </c>
    </row>
    <row r="19" spans="1:22">
      <c r="A19" s="5"/>
      <c r="B19" s="177" t="s">
        <v>3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Q19" s="4" t="s">
        <v>11</v>
      </c>
    </row>
    <row r="20" spans="1:22" ht="12.75" customHeight="1">
      <c r="A20" s="5"/>
      <c r="B20" s="180"/>
      <c r="C20" s="181"/>
      <c r="D20" s="181"/>
      <c r="E20" s="182"/>
      <c r="F20" s="183"/>
      <c r="G20" s="159"/>
      <c r="H20" s="159"/>
      <c r="I20" s="184"/>
      <c r="J20" s="183"/>
      <c r="K20" s="184"/>
      <c r="L20" s="183"/>
      <c r="M20" s="159"/>
      <c r="N20" s="185"/>
      <c r="Q20" s="4" t="s">
        <v>11</v>
      </c>
    </row>
    <row r="21" spans="1:22">
      <c r="A21" s="5"/>
      <c r="B21" s="186" t="s">
        <v>20</v>
      </c>
      <c r="C21" s="187"/>
      <c r="D21" s="187"/>
      <c r="E21" s="188"/>
      <c r="F21" s="189" t="s">
        <v>21</v>
      </c>
      <c r="G21" s="187"/>
      <c r="H21" s="187"/>
      <c r="I21" s="188"/>
      <c r="J21" s="189" t="s">
        <v>22</v>
      </c>
      <c r="K21" s="188"/>
      <c r="L21" s="189" t="s">
        <v>23</v>
      </c>
      <c r="M21" s="187"/>
      <c r="N21" s="190"/>
    </row>
    <row r="22" spans="1:22">
      <c r="A22" s="5"/>
      <c r="B22" s="22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25</v>
      </c>
      <c r="D23" s="6"/>
      <c r="E23" s="15"/>
      <c r="F23" s="132" t="s">
        <v>26</v>
      </c>
      <c r="G23" s="132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27</v>
      </c>
      <c r="C24" s="6"/>
      <c r="D24" s="23">
        <v>2</v>
      </c>
      <c r="E24" s="15" t="s">
        <v>28</v>
      </c>
      <c r="F24" s="153">
        <v>4000</v>
      </c>
      <c r="G24" s="169"/>
      <c r="H24" s="6" t="s">
        <v>29</v>
      </c>
      <c r="I24" s="6"/>
      <c r="J24" s="24"/>
      <c r="K24" s="6"/>
      <c r="L24" s="6"/>
      <c r="M24" s="170"/>
      <c r="N24" s="171"/>
    </row>
    <row r="25" spans="1:22">
      <c r="A25" s="5"/>
      <c r="B25" s="5" t="s">
        <v>27</v>
      </c>
      <c r="C25" s="6"/>
      <c r="D25" s="23">
        <v>1</v>
      </c>
      <c r="E25" s="15" t="s">
        <v>28</v>
      </c>
      <c r="F25" s="172">
        <v>1200</v>
      </c>
      <c r="G25" s="172"/>
      <c r="H25" s="6" t="s">
        <v>30</v>
      </c>
      <c r="I25" s="6"/>
      <c r="J25" s="11"/>
      <c r="K25" s="6" t="s">
        <v>31</v>
      </c>
      <c r="L25" s="6"/>
      <c r="M25" s="173">
        <f>D24*F24+D25*F25</f>
        <v>9200</v>
      </c>
      <c r="N25" s="173"/>
    </row>
    <row r="26" spans="1:22">
      <c r="A26" s="5"/>
      <c r="B26" s="22" t="s">
        <v>32</v>
      </c>
      <c r="C26" s="6"/>
      <c r="D26" s="25"/>
      <c r="E26" s="15"/>
      <c r="F26" s="174"/>
      <c r="G26" s="174"/>
      <c r="H26" s="6"/>
      <c r="I26" s="6"/>
      <c r="J26" s="6"/>
      <c r="K26" s="6"/>
      <c r="L26" s="11"/>
      <c r="M26" s="175"/>
      <c r="N26" s="176"/>
    </row>
    <row r="27" spans="1:22" ht="12">
      <c r="A27" s="5"/>
      <c r="B27" s="5" t="s">
        <v>6</v>
      </c>
      <c r="C27" s="132" t="s">
        <v>33</v>
      </c>
      <c r="D27" s="132"/>
      <c r="E27" s="132"/>
      <c r="F27" s="15" t="s">
        <v>28</v>
      </c>
      <c r="G27" s="132" t="s">
        <v>65</v>
      </c>
      <c r="H27" s="132"/>
      <c r="I27" s="132"/>
      <c r="J27" s="27">
        <v>110</v>
      </c>
      <c r="K27" s="6" t="s">
        <v>34</v>
      </c>
      <c r="L27" s="6"/>
      <c r="M27" s="167"/>
      <c r="N27" s="168"/>
    </row>
    <row r="28" spans="1:22">
      <c r="A28" s="5"/>
      <c r="B28" s="5" t="s">
        <v>6</v>
      </c>
      <c r="C28" s="132" t="s">
        <v>65</v>
      </c>
      <c r="D28" s="132"/>
      <c r="E28" s="132"/>
      <c r="F28" s="28" t="s">
        <v>28</v>
      </c>
      <c r="G28" s="132" t="s">
        <v>33</v>
      </c>
      <c r="H28" s="132"/>
      <c r="I28" s="132"/>
      <c r="J28" s="27">
        <v>110</v>
      </c>
      <c r="K28" s="6" t="s">
        <v>34</v>
      </c>
      <c r="L28" s="6"/>
      <c r="M28" s="6"/>
      <c r="N28" s="29"/>
    </row>
    <row r="29" spans="1:22">
      <c r="A29" s="5"/>
      <c r="B29" s="5" t="s">
        <v>6</v>
      </c>
      <c r="C29" s="132" t="s">
        <v>33</v>
      </c>
      <c r="D29" s="132"/>
      <c r="E29" s="132"/>
      <c r="F29" s="15" t="s">
        <v>28</v>
      </c>
      <c r="G29" s="132" t="s">
        <v>65</v>
      </c>
      <c r="H29" s="132"/>
      <c r="I29" s="132"/>
      <c r="J29" s="27">
        <v>110</v>
      </c>
      <c r="K29" s="6" t="s">
        <v>34</v>
      </c>
      <c r="L29" s="6"/>
      <c r="M29" s="6"/>
      <c r="N29" s="13"/>
    </row>
    <row r="30" spans="1:22">
      <c r="A30" s="5"/>
      <c r="B30" s="5" t="s">
        <v>6</v>
      </c>
      <c r="C30" s="159" t="s">
        <v>65</v>
      </c>
      <c r="D30" s="159"/>
      <c r="E30" s="159"/>
      <c r="F30" s="28" t="s">
        <v>28</v>
      </c>
      <c r="G30" s="132" t="s">
        <v>33</v>
      </c>
      <c r="H30" s="132"/>
      <c r="I30" s="132"/>
      <c r="J30" s="27">
        <v>110</v>
      </c>
      <c r="K30" s="6" t="s">
        <v>34</v>
      </c>
      <c r="L30" s="6"/>
      <c r="M30" s="6"/>
      <c r="N30" s="13"/>
    </row>
    <row r="31" spans="1:22" ht="11.25" customHeight="1">
      <c r="A31" s="5"/>
      <c r="B31" s="5" t="s">
        <v>6</v>
      </c>
      <c r="C31" s="159"/>
      <c r="D31" s="159"/>
      <c r="E31" s="159"/>
      <c r="F31" s="15" t="s">
        <v>28</v>
      </c>
      <c r="G31" s="132"/>
      <c r="H31" s="132"/>
      <c r="I31" s="132"/>
      <c r="J31" s="27"/>
      <c r="K31" s="6" t="s">
        <v>34</v>
      </c>
      <c r="L31" s="6"/>
      <c r="M31" s="6"/>
      <c r="N31" s="13"/>
    </row>
    <row r="32" spans="1:22">
      <c r="A32" s="5"/>
      <c r="B32" s="5" t="s">
        <v>6</v>
      </c>
      <c r="C32" s="132"/>
      <c r="D32" s="132"/>
      <c r="E32" s="132"/>
      <c r="F32" s="28" t="s">
        <v>28</v>
      </c>
      <c r="G32" s="132"/>
      <c r="H32" s="132"/>
      <c r="I32" s="132"/>
      <c r="J32" s="27"/>
      <c r="K32" s="6" t="s">
        <v>34</v>
      </c>
      <c r="L32" s="6"/>
      <c r="M32" s="6"/>
      <c r="N32" s="13"/>
    </row>
    <row r="33" spans="1:18" ht="11.25" customHeight="1">
      <c r="A33" s="5"/>
      <c r="B33" s="5" t="s">
        <v>6</v>
      </c>
      <c r="C33" s="159"/>
      <c r="D33" s="159"/>
      <c r="E33" s="159"/>
      <c r="F33" s="28" t="s">
        <v>28</v>
      </c>
      <c r="G33" s="159"/>
      <c r="H33" s="159"/>
      <c r="I33" s="159"/>
      <c r="J33" s="30"/>
      <c r="K33" s="6" t="s">
        <v>34</v>
      </c>
      <c r="L33" s="6"/>
      <c r="M33" s="6"/>
      <c r="N33" s="13"/>
    </row>
    <row r="34" spans="1:18">
      <c r="A34" s="5"/>
      <c r="B34" s="5" t="s">
        <v>6</v>
      </c>
      <c r="C34" s="132"/>
      <c r="D34" s="132"/>
      <c r="E34" s="132"/>
      <c r="F34" s="28" t="s">
        <v>28</v>
      </c>
      <c r="G34" s="132"/>
      <c r="H34" s="132"/>
      <c r="I34" s="132"/>
      <c r="J34" s="27"/>
      <c r="K34" s="6" t="s">
        <v>34</v>
      </c>
      <c r="L34" s="6"/>
      <c r="M34" s="6"/>
      <c r="N34" s="13"/>
    </row>
    <row r="35" spans="1:18">
      <c r="A35" s="5"/>
      <c r="B35" s="5"/>
      <c r="C35" s="159"/>
      <c r="D35" s="159"/>
      <c r="E35" s="159"/>
      <c r="F35" s="28" t="s">
        <v>28</v>
      </c>
      <c r="G35" s="159"/>
      <c r="H35" s="159"/>
      <c r="I35" s="159"/>
      <c r="J35" s="31"/>
      <c r="K35" s="6" t="s">
        <v>34</v>
      </c>
      <c r="L35" s="6"/>
      <c r="M35" s="6"/>
      <c r="N35" s="13"/>
    </row>
    <row r="36" spans="1:18">
      <c r="A36" s="5"/>
      <c r="B36" s="5"/>
      <c r="C36" s="159"/>
      <c r="D36" s="159"/>
      <c r="E36" s="159"/>
      <c r="F36" s="15" t="s">
        <v>28</v>
      </c>
      <c r="G36" s="159"/>
      <c r="H36" s="159"/>
      <c r="I36" s="159"/>
      <c r="J36" s="31"/>
      <c r="K36" s="6" t="s">
        <v>34</v>
      </c>
      <c r="L36" s="6"/>
      <c r="M36" s="6"/>
      <c r="N36" s="13"/>
    </row>
    <row r="37" spans="1:18">
      <c r="A37" s="5"/>
      <c r="B37" s="5"/>
      <c r="C37" s="159"/>
      <c r="D37" s="159"/>
      <c r="E37" s="159"/>
      <c r="F37" s="15" t="s">
        <v>28</v>
      </c>
      <c r="G37" s="159"/>
      <c r="H37" s="159"/>
      <c r="I37" s="159"/>
      <c r="J37" s="31"/>
      <c r="K37" s="6" t="s">
        <v>34</v>
      </c>
      <c r="L37" s="6"/>
      <c r="M37" s="6"/>
      <c r="N37" s="13"/>
    </row>
    <row r="38" spans="1:18">
      <c r="A38" s="5"/>
      <c r="B38" s="5"/>
      <c r="C38" s="159"/>
      <c r="D38" s="159"/>
      <c r="E38" s="159"/>
      <c r="F38" s="15" t="s">
        <v>28</v>
      </c>
      <c r="G38" s="159"/>
      <c r="H38" s="159"/>
      <c r="I38" s="159"/>
      <c r="J38" s="31"/>
      <c r="K38" s="6" t="s">
        <v>34</v>
      </c>
      <c r="L38" s="6"/>
      <c r="M38" s="6"/>
      <c r="N38" s="13"/>
    </row>
    <row r="39" spans="1:18">
      <c r="A39" s="5"/>
      <c r="B39" s="5"/>
      <c r="C39" s="159"/>
      <c r="D39" s="159"/>
      <c r="E39" s="159"/>
      <c r="F39" s="15" t="s">
        <v>28</v>
      </c>
      <c r="G39" s="159"/>
      <c r="H39" s="159"/>
      <c r="I39" s="159"/>
      <c r="J39" s="31"/>
      <c r="K39" s="6" t="s">
        <v>34</v>
      </c>
      <c r="L39" s="6"/>
      <c r="M39" s="32"/>
      <c r="N39" s="33"/>
    </row>
    <row r="40" spans="1:18">
      <c r="A40" s="5"/>
      <c r="B40" s="5"/>
      <c r="C40" s="159"/>
      <c r="D40" s="159"/>
      <c r="E40" s="159"/>
      <c r="F40" s="15" t="s">
        <v>28</v>
      </c>
      <c r="G40" s="159"/>
      <c r="H40" s="159"/>
      <c r="I40" s="159"/>
      <c r="J40" s="31"/>
      <c r="K40" s="6" t="s">
        <v>34</v>
      </c>
      <c r="L40" s="34"/>
      <c r="M40" s="165">
        <f>M25</f>
        <v>9200</v>
      </c>
      <c r="N40" s="166"/>
    </row>
    <row r="41" spans="1:18">
      <c r="A41" s="5"/>
      <c r="B41" s="5"/>
      <c r="C41" s="159"/>
      <c r="D41" s="159"/>
      <c r="E41" s="159"/>
      <c r="F41" s="15" t="s">
        <v>28</v>
      </c>
      <c r="G41" s="159"/>
      <c r="H41" s="159"/>
      <c r="I41" s="159"/>
      <c r="J41" s="31"/>
      <c r="K41" s="35"/>
      <c r="L41" s="36" t="s">
        <v>35</v>
      </c>
      <c r="M41" s="162">
        <v>1</v>
      </c>
      <c r="N41" s="163"/>
      <c r="R41" s="4" t="s">
        <v>36</v>
      </c>
    </row>
    <row r="42" spans="1:18">
      <c r="A42" s="5"/>
      <c r="B42" s="5"/>
      <c r="C42" s="159"/>
      <c r="D42" s="159"/>
      <c r="E42" s="159"/>
      <c r="F42" s="6"/>
      <c r="G42" s="159"/>
      <c r="H42" s="159"/>
      <c r="I42" s="159"/>
      <c r="J42" s="31"/>
      <c r="K42" s="160" t="s">
        <v>37</v>
      </c>
      <c r="L42" s="161"/>
      <c r="M42" s="162">
        <f>249*4</f>
        <v>996</v>
      </c>
      <c r="N42" s="163"/>
      <c r="P42" s="128"/>
      <c r="Q42" s="128"/>
    </row>
    <row r="43" spans="1:18">
      <c r="A43" s="5"/>
      <c r="B43" s="37"/>
      <c r="C43" s="38" t="s">
        <v>38</v>
      </c>
      <c r="D43" s="39"/>
      <c r="E43" s="39"/>
      <c r="F43" s="39"/>
      <c r="G43" s="40"/>
      <c r="H43" s="164"/>
      <c r="I43" s="164"/>
      <c r="J43" s="41">
        <f>SUM(J27:J42)</f>
        <v>440</v>
      </c>
      <c r="K43" s="42"/>
      <c r="L43" s="43" t="s">
        <v>32</v>
      </c>
      <c r="M43" s="153">
        <f>J43*J44</f>
        <v>704</v>
      </c>
      <c r="N43" s="154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39</v>
      </c>
      <c r="J44" s="46">
        <v>1.6</v>
      </c>
      <c r="K44" s="151" t="s">
        <v>40</v>
      </c>
      <c r="L44" s="152"/>
      <c r="M44" s="153"/>
      <c r="N44" s="154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41</v>
      </c>
      <c r="M45" s="155">
        <f>250*8</f>
        <v>2000</v>
      </c>
      <c r="N45" s="156"/>
      <c r="P45" s="44"/>
      <c r="Q45" s="6"/>
    </row>
    <row r="46" spans="1:18">
      <c r="A46" s="5"/>
      <c r="B46" s="5" t="s">
        <v>42</v>
      </c>
      <c r="C46" s="6"/>
      <c r="D46" s="6"/>
      <c r="E46" s="34"/>
      <c r="F46" s="149">
        <v>0</v>
      </c>
      <c r="G46" s="150"/>
      <c r="H46" s="43"/>
      <c r="I46" s="43"/>
      <c r="J46" s="43"/>
      <c r="K46" s="6" t="s">
        <v>43</v>
      </c>
      <c r="L46" s="34"/>
      <c r="M46" s="157">
        <f>M43+M42+M40+M44+M45</f>
        <v>12900</v>
      </c>
      <c r="N46" s="158"/>
      <c r="O46" s="48"/>
      <c r="P46" s="44"/>
      <c r="Q46" s="11"/>
    </row>
    <row r="47" spans="1:18">
      <c r="A47" s="5"/>
      <c r="B47" s="5" t="s">
        <v>44</v>
      </c>
      <c r="C47" s="6"/>
      <c r="D47" s="6"/>
      <c r="E47" s="34"/>
      <c r="F47" s="137">
        <v>0</v>
      </c>
      <c r="G47" s="138"/>
      <c r="H47" s="43"/>
      <c r="I47" s="43"/>
      <c r="J47" s="43"/>
      <c r="K47" s="6" t="s">
        <v>45</v>
      </c>
      <c r="L47" s="34"/>
      <c r="M47" s="157"/>
      <c r="N47" s="158"/>
      <c r="P47" s="44"/>
      <c r="Q47" s="11"/>
    </row>
    <row r="48" spans="1:18">
      <c r="A48" s="5"/>
      <c r="B48" s="5" t="s">
        <v>46</v>
      </c>
      <c r="C48" s="6"/>
      <c r="D48" s="6"/>
      <c r="E48" s="34"/>
      <c r="F48" s="147">
        <f>SUM(F46:G47)</f>
        <v>0</v>
      </c>
      <c r="G48" s="148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47</v>
      </c>
      <c r="C49" s="6"/>
      <c r="D49" s="6"/>
      <c r="E49" s="34"/>
      <c r="F49" s="137">
        <v>0</v>
      </c>
      <c r="G49" s="138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46</v>
      </c>
      <c r="C50" s="6"/>
      <c r="D50" s="6"/>
      <c r="E50" s="34"/>
      <c r="F50" s="147">
        <f>SUM(F48:G49)</f>
        <v>0</v>
      </c>
      <c r="G50" s="148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32</v>
      </c>
      <c r="C51" s="6"/>
      <c r="D51" s="6"/>
      <c r="E51" s="34"/>
      <c r="F51" s="149">
        <v>0</v>
      </c>
      <c r="G51" s="150"/>
      <c r="H51" s="6"/>
      <c r="I51" s="52" t="s">
        <v>48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49</v>
      </c>
      <c r="C52" s="6"/>
      <c r="D52" s="6"/>
      <c r="E52" s="34"/>
      <c r="F52" s="137">
        <v>0</v>
      </c>
      <c r="G52" s="138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41</v>
      </c>
      <c r="C53" s="6"/>
      <c r="D53" s="6"/>
      <c r="E53" s="34" t="s">
        <v>50</v>
      </c>
      <c r="F53" s="137">
        <v>0</v>
      </c>
      <c r="G53" s="138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51</v>
      </c>
      <c r="C54" s="6"/>
      <c r="D54" s="6"/>
      <c r="E54" s="34"/>
      <c r="F54" s="137">
        <v>0</v>
      </c>
      <c r="G54" s="138"/>
      <c r="H54" s="58"/>
      <c r="I54" s="54"/>
      <c r="J54" s="55"/>
      <c r="K54" s="55"/>
      <c r="L54" s="55"/>
      <c r="M54" s="55"/>
      <c r="N54" s="56"/>
      <c r="P54" s="128"/>
      <c r="Q54" s="128"/>
    </row>
    <row r="55" spans="1:17">
      <c r="A55" s="5"/>
      <c r="B55" s="5" t="s">
        <v>45</v>
      </c>
      <c r="C55" s="6"/>
      <c r="D55" s="6"/>
      <c r="E55" s="34"/>
      <c r="F55" s="139">
        <f>SUM(F50:G54)</f>
        <v>0</v>
      </c>
      <c r="G55" s="140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52</v>
      </c>
      <c r="C56" s="6"/>
      <c r="D56" s="6"/>
      <c r="E56" s="34"/>
      <c r="F56" s="141">
        <f>+M46-F55</f>
        <v>12900</v>
      </c>
      <c r="G56" s="142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46</v>
      </c>
      <c r="C57" s="30"/>
      <c r="D57" s="30"/>
      <c r="E57" s="62"/>
      <c r="F57" s="143">
        <f>+F55+F56</f>
        <v>12900</v>
      </c>
      <c r="G57" s="144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127" t="s">
        <v>53</v>
      </c>
      <c r="C58" s="128"/>
      <c r="D58" s="128"/>
      <c r="E58" s="128"/>
      <c r="F58" s="128"/>
      <c r="G58" s="128"/>
      <c r="H58" s="6"/>
      <c r="I58" s="145" t="s">
        <v>54</v>
      </c>
      <c r="J58" s="145"/>
      <c r="K58" s="145"/>
      <c r="L58" s="145"/>
      <c r="M58" s="145"/>
      <c r="N58" s="146"/>
      <c r="P58" s="44"/>
      <c r="Q58" s="11"/>
    </row>
    <row r="59" spans="1:17" ht="1.5" customHeight="1">
      <c r="A59" s="5"/>
      <c r="B59" s="64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5"/>
      <c r="P59" s="44"/>
      <c r="Q59" s="11" t="s">
        <v>55</v>
      </c>
    </row>
    <row r="60" spans="1:17" ht="11.25" hidden="1" customHeight="1">
      <c r="A60" s="5"/>
      <c r="B60" s="127"/>
      <c r="C60" s="128"/>
      <c r="D60" s="128"/>
      <c r="E60" s="128"/>
      <c r="F60" s="128"/>
      <c r="G60" s="128"/>
      <c r="H60" s="6"/>
      <c r="I60" s="6"/>
      <c r="J60" s="6"/>
      <c r="K60" s="6"/>
      <c r="L60" s="6"/>
      <c r="M60" s="6"/>
      <c r="N60" s="13"/>
      <c r="P60" s="44"/>
      <c r="Q60" s="11" t="s">
        <v>56</v>
      </c>
    </row>
    <row r="61" spans="1:17" ht="16.5" customHeight="1">
      <c r="A61" s="5"/>
      <c r="B61" s="131" t="s">
        <v>57</v>
      </c>
      <c r="C61" s="132"/>
      <c r="D61" s="132"/>
      <c r="E61" s="132"/>
      <c r="F61" s="132"/>
      <c r="G61" s="132"/>
      <c r="H61" s="6"/>
      <c r="I61" s="132" t="s">
        <v>66</v>
      </c>
      <c r="J61" s="132"/>
      <c r="K61" s="132"/>
      <c r="L61" s="132"/>
      <c r="M61" s="132"/>
      <c r="N61" s="133"/>
      <c r="P61" s="44"/>
      <c r="Q61" s="11"/>
    </row>
    <row r="62" spans="1:17">
      <c r="A62" s="5"/>
      <c r="B62" s="127" t="s">
        <v>55</v>
      </c>
      <c r="C62" s="128"/>
      <c r="D62" s="128"/>
      <c r="E62" s="128"/>
      <c r="F62" s="128"/>
      <c r="G62" s="128"/>
      <c r="H62" s="6"/>
      <c r="I62" s="127" t="s">
        <v>55</v>
      </c>
      <c r="J62" s="128"/>
      <c r="K62" s="128"/>
      <c r="L62" s="128"/>
      <c r="M62" s="128"/>
      <c r="N62" s="128"/>
      <c r="P62" s="6"/>
      <c r="Q62" s="6"/>
    </row>
    <row r="63" spans="1:17" ht="26.25" customHeight="1">
      <c r="A63" s="5"/>
      <c r="B63" s="134" t="s">
        <v>58</v>
      </c>
      <c r="C63" s="135"/>
      <c r="D63" s="135"/>
      <c r="E63" s="135"/>
      <c r="F63" s="135"/>
      <c r="G63" s="135"/>
      <c r="H63" s="6"/>
      <c r="I63" s="135" t="s">
        <v>67</v>
      </c>
      <c r="J63" s="135"/>
      <c r="K63" s="135"/>
      <c r="L63" s="135"/>
      <c r="M63" s="135"/>
      <c r="N63" s="136"/>
      <c r="P63" s="6"/>
      <c r="Q63" s="6"/>
    </row>
    <row r="64" spans="1:17" ht="2.25" customHeight="1">
      <c r="A64" s="5"/>
      <c r="B64" s="127" t="s">
        <v>59</v>
      </c>
      <c r="C64" s="128"/>
      <c r="D64" s="128"/>
      <c r="E64" s="128"/>
      <c r="F64" s="128"/>
      <c r="G64" s="128"/>
      <c r="H64" s="6"/>
      <c r="I64" s="129"/>
      <c r="J64" s="129"/>
      <c r="K64" s="129"/>
      <c r="L64" s="129"/>
      <c r="M64" s="129"/>
      <c r="N64" s="130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60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30</vt:i4>
      </vt:variant>
      <vt:variant>
        <vt:lpstr>Rangos con nombre</vt:lpstr>
      </vt:variant>
      <vt:variant>
        <vt:i4>30</vt:i4>
      </vt:variant>
    </vt:vector>
  </HeadingPairs>
  <TitlesOfParts>
    <vt:vector size="60" baseType="lpstr">
      <vt:lpstr>JMJM 30</vt:lpstr>
      <vt:lpstr>LGCP 29</vt:lpstr>
      <vt:lpstr>LMF 28</vt:lpstr>
      <vt:lpstr>JAAG 27</vt:lpstr>
      <vt:lpstr>ASM 26</vt:lpstr>
      <vt:lpstr>MDSHM 25</vt:lpstr>
      <vt:lpstr>RRC 24</vt:lpstr>
      <vt:lpstr>JMVM 23</vt:lpstr>
      <vt:lpstr>JMJM 22</vt:lpstr>
      <vt:lpstr>MAVC 21</vt:lpstr>
      <vt:lpstr>FJDDUDV 20</vt:lpstr>
      <vt:lpstr>AZC 19</vt:lpstr>
      <vt:lpstr>JAHC 18</vt:lpstr>
      <vt:lpstr>LGB 17</vt:lpstr>
      <vt:lpstr>BIMO 16</vt:lpstr>
      <vt:lpstr>JMJM 15</vt:lpstr>
      <vt:lpstr>ALM 14</vt:lpstr>
      <vt:lpstr>JAAG 13</vt:lpstr>
      <vt:lpstr>AFO 12</vt:lpstr>
      <vt:lpstr>LGCP 11</vt:lpstr>
      <vt:lpstr>MAMT 10</vt:lpstr>
      <vt:lpstr>MCH 9</vt:lpstr>
      <vt:lpstr>JFMM 8</vt:lpstr>
      <vt:lpstr>ASM 7</vt:lpstr>
      <vt:lpstr>AZC 6</vt:lpstr>
      <vt:lpstr>LGB 5</vt:lpstr>
      <vt:lpstr>LGCP 4</vt:lpstr>
      <vt:lpstr>JAAG 3</vt:lpstr>
      <vt:lpstr>ASM 2</vt:lpstr>
      <vt:lpstr>FJDDUDV 1</vt:lpstr>
      <vt:lpstr>'AFO 12'!Área_de_impresión</vt:lpstr>
      <vt:lpstr>'ALM 14'!Área_de_impresión</vt:lpstr>
      <vt:lpstr>'ASM 2'!Área_de_impresión</vt:lpstr>
      <vt:lpstr>'ASM 26'!Área_de_impresión</vt:lpstr>
      <vt:lpstr>'ASM 7'!Área_de_impresión</vt:lpstr>
      <vt:lpstr>'AZC 19'!Área_de_impresión</vt:lpstr>
      <vt:lpstr>'AZC 6'!Área_de_impresión</vt:lpstr>
      <vt:lpstr>'BIMO 16'!Área_de_impresión</vt:lpstr>
      <vt:lpstr>'FJDDUDV 1'!Área_de_impresión</vt:lpstr>
      <vt:lpstr>'FJDDUDV 20'!Área_de_impresión</vt:lpstr>
      <vt:lpstr>'JAAG 13'!Área_de_impresión</vt:lpstr>
      <vt:lpstr>'JAAG 27'!Área_de_impresión</vt:lpstr>
      <vt:lpstr>'JAAG 3'!Área_de_impresión</vt:lpstr>
      <vt:lpstr>'JAHC 18'!Área_de_impresión</vt:lpstr>
      <vt:lpstr>'JFMM 8'!Área_de_impresión</vt:lpstr>
      <vt:lpstr>'JMJM 15'!Área_de_impresión</vt:lpstr>
      <vt:lpstr>'JMJM 22'!Área_de_impresión</vt:lpstr>
      <vt:lpstr>'JMJM 30'!Área_de_impresión</vt:lpstr>
      <vt:lpstr>'JMVM 23'!Área_de_impresión</vt:lpstr>
      <vt:lpstr>'LGB 17'!Área_de_impresión</vt:lpstr>
      <vt:lpstr>'LGB 5'!Área_de_impresión</vt:lpstr>
      <vt:lpstr>'LGCP 11'!Área_de_impresión</vt:lpstr>
      <vt:lpstr>'LGCP 29'!Área_de_impresión</vt:lpstr>
      <vt:lpstr>'LGCP 4'!Área_de_impresión</vt:lpstr>
      <vt:lpstr>'LMF 28'!Área_de_impresión</vt:lpstr>
      <vt:lpstr>'MAMT 10'!Área_de_impresión</vt:lpstr>
      <vt:lpstr>'MAVC 21'!Área_de_impresión</vt:lpstr>
      <vt:lpstr>'MCH 9'!Área_de_impresión</vt:lpstr>
      <vt:lpstr>'MDSHM 25'!Área_de_impresión</vt:lpstr>
      <vt:lpstr>'RRC 24'!Área_de_impresión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2020-02-04T17:36:29Z</cp:lastPrinted>
  <dcterms:created xsi:type="dcterms:W3CDTF">2020-01-08T19:19:36Z</dcterms:created>
  <dcterms:modified xsi:type="dcterms:W3CDTF">2020-02-04T17:45:08Z</dcterms:modified>
</cp:coreProperties>
</file>